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БЮДЖЕТА'!$A$12:$E$206</definedName>
    <definedName name="_xlnm.Print_Titles" localSheetId="0">'БЕЗ УЧЕТА СЧЕТОВ БЮДЖЕТА'!$12:$12</definedName>
    <definedName name="_xlnm.Print_Area" localSheetId="0">'БЕЗ УЧЕТА СЧЕТОВ БЮДЖЕТА'!$A$1:$P$208</definedName>
  </definedNames>
  <calcPr fullCalcOnLoad="1"/>
</workbook>
</file>

<file path=xl/sharedStrings.xml><?xml version="1.0" encoding="utf-8"?>
<sst xmlns="http://schemas.openxmlformats.org/spreadsheetml/2006/main" count="437" uniqueCount="299">
  <si>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</si>
  <si>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</si>
  <si>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</si>
  <si>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</si>
  <si>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</si>
  <si>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</si>
  <si>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</si>
  <si>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</si>
  <si>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</si>
  <si>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</si>
  <si>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</si>
  <si>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</si>
  <si>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</si>
  <si>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</si>
  <si>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</si>
  <si>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</si>
  <si>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</si>
  <si>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</si>
  <si>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</si>
  <si>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</si>
  <si>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</si>
  <si>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</si>
  <si>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</si>
  <si>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</si>
  <si>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</si>
  <si>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</si>
  <si>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</si>
  <si>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</si>
  <si>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</si>
  <si>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</si>
  <si>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</si>
  <si>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</si>
  <si>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</si>
  <si>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</si>
  <si>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</si>
  <si>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</si>
  <si>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</si>
  <si>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</si>
  <si>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</si>
  <si>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</si>
  <si>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</si>
  <si>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</si>
  <si>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</si>
  <si>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</si>
  <si>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</si>
  <si>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</si>
  <si>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</si>
  <si>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</si>
  <si>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</si>
  <si>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</si>
  <si>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</si>
  <si>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</si>
  <si>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</si>
  <si>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</si>
  <si>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</si>
  <si>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</si>
  <si>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</si>
  <si>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</si>
  <si>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</si>
  <si>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</si>
  <si>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</si>
  <si>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</si>
  <si>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</si>
  <si>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</si>
  <si>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</si>
  <si>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</si>
  <si>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</si>
  <si>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</si>
  <si>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</si>
  <si>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</si>
  <si>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</si>
  <si>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</si>
  <si>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</si>
  <si>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</si>
  <si>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</si>
  <si>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</si>
  <si>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</si>
  <si>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</si>
  <si>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</si>
  <si>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</si>
  <si>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</si>
  <si>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</si>
  <si>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</si>
  <si>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</si>
  <si>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</si>
  <si>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</si>
  <si>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</si>
  <si>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</si>
  <si>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</si>
  <si>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</si>
  <si>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</si>
  <si>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</si>
  <si>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</si>
  <si>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</si>
  <si>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</si>
  <si>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</si>
  <si>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</si>
  <si>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</si>
  <si>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</si>
  <si>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</si>
  <si>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</si>
  <si>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</si>
  <si>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</si>
  <si>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</si>
  <si>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</si>
  <si>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</si>
  <si>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</si>
  <si>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</si>
  <si>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</si>
  <si>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</si>
  <si>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</si>
  <si>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</si>
  <si>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</si>
  <si>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</si>
  <si>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</si>
  <si>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</si>
  <si>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</si>
  <si>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</si>
  <si>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</si>
  <si>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</si>
  <si>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</si>
  <si>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</si>
  <si>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</si>
  <si>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</si>
  <si>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</si>
  <si>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</si>
  <si>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</si>
  <si>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</si>
  <si>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</si>
  <si>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</si>
  <si>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</si>
  <si>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</si>
  <si>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</si>
  <si>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</si>
  <si>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</si>
  <si>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</si>
  <si>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</si>
  <si>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</si>
  <si>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</si>
  <si>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</si>
  <si>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</si>
  <si>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</si>
  <si>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</si>
  <si>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</si>
  <si>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</si>
  <si>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</si>
  <si>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</si>
  <si>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</si>
  <si>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</si>
  <si>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</si>
  <si>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</si>
  <si>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</si>
  <si>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</si>
  <si>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</si>
  <si>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</si>
  <si>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</si>
  <si>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</si>
  <si>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</si>
  <si>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</si>
  <si>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</si>
  <si>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</si>
  <si>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</si>
  <si>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</si>
  <si>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</si>
  <si>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</si>
  <si>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</si>
  <si>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</si>
  <si>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</si>
  <si>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</si>
  <si>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</si>
  <si>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</si>
  <si>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</si>
  <si>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</si>
  <si>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</si>
  <si>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</si>
  <si>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</si>
  <si>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</si>
  <si>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</si>
  <si>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</si>
  <si>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</si>
  <si>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</si>
  <si>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</si>
  <si>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</si>
  <si>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</si>
  <si>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</si>
  <si>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</si>
  <si>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</si>
  <si>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</si>
  <si>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</si>
  <si>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</si>
  <si>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</si>
  <si>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</si>
  <si>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</si>
  <si>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</si>
  <si>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</si>
  <si>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</si>
  <si>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</si>
  <si>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</si>
  <si>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</si>
  <si>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</si>
  <si>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</si>
  <si>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</si>
  <si>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</si>
  <si>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</si>
  <si>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</si>
  <si>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</si>
  <si>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</si>
  <si>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</si>
  <si>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</si>
  <si>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</si>
  <si>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</si>
  <si>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</si>
  <si>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</si>
  <si>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</si>
  <si>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</si>
  <si>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</si>
  <si>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</si>
  <si>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</si>
  <si>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</si>
  <si>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</si>
  <si>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</si>
  <si>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</si>
  <si>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</si>
  <si>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</si>
  <si>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</si>
  <si>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</si>
  <si>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</si>
  <si>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</si>
  <si>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</si>
  <si>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</si>
  <si>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</si>
  <si>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</si>
  <si>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</si>
  <si>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</si>
  <si>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</si>
  <si>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</si>
  <si>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</si>
  <si>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</si>
  <si>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</si>
  <si>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</si>
  <si>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</si>
  <si>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250 от 21.12.2017г.</t>
  </si>
  <si>
    <t xml:space="preserve">Михайловского муниципального 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</si>
  <si>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</si>
  <si>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</si>
  <si>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</si>
  <si>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</si>
  <si>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</si>
  <si>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</si>
  <si>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</si>
  <si>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</si>
  <si>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</si>
  <si>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</si>
  <si>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</si>
  <si>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</si>
  <si>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</si>
  <si>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</si>
  <si>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</si>
  <si>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1610055050</t>
  </si>
  <si>
    <t>16100R5050</t>
  </si>
  <si>
    <t>Строительство Дома культуры в с. Первомайском за счет местного бюджета</t>
  </si>
  <si>
    <t>Строительство Дома культуры в с. Первомайском за счет федерального бюджета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</si>
  <si>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</si>
  <si>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</si>
  <si>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</si>
  <si>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</si>
  <si>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</si>
  <si>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</si>
  <si>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</si>
  <si>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0310021691</t>
  </si>
  <si>
    <t>Мероприятия учреждений по развитию общего образования</t>
  </si>
  <si>
    <t>Водное хозяйство</t>
  </si>
  <si>
    <t>9990029020</t>
  </si>
  <si>
    <t>Приложение 5 к решению Думы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</si>
  <si>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</si>
  <si>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</si>
  <si>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</si>
  <si>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</si>
  <si>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</si>
  <si>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</si>
  <si>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</si>
  <si>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</si>
  <si>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</si>
  <si>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МП"Юные таланты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</si>
  <si>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</si>
  <si>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</si>
  <si>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</si>
  <si>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</si>
  <si>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</si>
  <si>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</si>
  <si>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</si>
  <si>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</si>
  <si>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МП «Управление муниципальным имуществом и земельными ресурсами Михайловского муниципального района»</t>
  </si>
  <si>
    <t>Средства финансового резерва Приморского края для ликвидации ЧС</t>
  </si>
  <si>
    <t>Дорожное хозяйство</t>
  </si>
  <si>
    <t>МП"Доступная среда для инвалидов Михайловского муницпального района"</t>
  </si>
  <si>
    <t>Расходы на создание автономных учреждений ММР</t>
  </si>
  <si>
    <t>9990002691</t>
  </si>
  <si>
    <t>района № 309 от 29.11.2018г.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</si>
</sst>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#,##0.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 shrinkToFit="1"/>
    </xf>
    <xf numFmtId="172" fontId="8" fillId="35" borderId="10" xfId="0" applyNumberFormat="1" applyFont="1" applyFill="1" applyBorder="1" applyAlignment="1">
      <alignment horizontal="center" vertical="center" shrinkToFit="1"/>
    </xf>
    <xf numFmtId="172" fontId="6" fillId="39" borderId="10" xfId="0" applyNumberFormat="1" applyFont="1" applyFill="1" applyBorder="1" applyAlignment="1">
      <alignment horizontal="center" vertical="center" wrapText="1"/>
    </xf>
    <xf numFmtId="172" fontId="5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0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39" hidden="1" customWidth="1"/>
    <col min="23" max="23" width="11.875" style="34" hidden="1" customWidth="1"/>
    <col min="24" max="16384" width="9.125" style="2" customWidth="1"/>
  </cols>
  <sheetData>
    <row r="1" spans="2:21" ht="15.75">
      <c r="B1" s="145" t="s">
        <v>273</v>
      </c>
      <c r="C1" s="145"/>
      <c r="D1" s="145"/>
      <c r="E1" s="145"/>
      <c r="F1" s="14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ht="15.75">
      <c r="B2" s="145" t="s">
        <v>242</v>
      </c>
      <c r="C2" s="145"/>
      <c r="D2" s="145"/>
      <c r="E2" s="145"/>
      <c r="F2" s="14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ht="15.75">
      <c r="B3" s="145" t="s">
        <v>298</v>
      </c>
      <c r="C3" s="145"/>
      <c r="D3" s="145"/>
      <c r="E3" s="145"/>
      <c r="F3" s="14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ht="15.75">
      <c r="B4" s="139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3" ht="18.75">
      <c r="B5" s="145" t="s">
        <v>230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58"/>
      <c r="W5" s="2"/>
    </row>
    <row r="6" spans="2:23" ht="15" customHeight="1">
      <c r="B6" s="146" t="s">
        <v>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59"/>
      <c r="W6" s="2"/>
    </row>
    <row r="7" spans="2:23" ht="15.75">
      <c r="B7" s="148" t="s">
        <v>241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34"/>
      <c r="V7" s="2"/>
      <c r="W7" s="2"/>
    </row>
    <row r="8" spans="2:23" ht="12.75">
      <c r="B8" s="2"/>
      <c r="V8" s="2"/>
      <c r="W8" s="2"/>
    </row>
    <row r="9" spans="1:23" ht="30.75" customHeight="1">
      <c r="A9" s="147" t="s">
        <v>26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V9" s="2"/>
      <c r="W9" s="2"/>
    </row>
    <row r="10" spans="1:23" ht="57" customHeight="1">
      <c r="A10" s="144" t="s">
        <v>229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V10" s="2"/>
      <c r="W10" s="2"/>
    </row>
    <row r="11" spans="1:23" ht="16.5" thickBot="1">
      <c r="A11" s="37"/>
      <c r="B11" s="37"/>
      <c r="C11" s="37"/>
      <c r="D11" s="37"/>
      <c r="E11" s="37" t="s">
        <v>70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W11" s="42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19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29" t="s">
        <v>4</v>
      </c>
      <c r="V12" s="43" t="s">
        <v>25</v>
      </c>
      <c r="W12" s="35" t="s">
        <v>24</v>
      </c>
    </row>
    <row r="13" spans="1:23" ht="25.5" customHeight="1" thickBot="1">
      <c r="A13" s="79" t="s">
        <v>71</v>
      </c>
      <c r="B13" s="80" t="s">
        <v>2</v>
      </c>
      <c r="C13" s="81"/>
      <c r="D13" s="80" t="s">
        <v>107</v>
      </c>
      <c r="E13" s="142">
        <f>E17+E21+E51+E58+E62+E67+E72+E79+E82+E85+E88+E91+E103+E14+E54+E48+E107+E115+E121+E125+E128+E131</f>
        <v>608544.3987100001</v>
      </c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2"/>
    </row>
    <row r="14" spans="1:23" ht="33.75" customHeight="1" thickBot="1">
      <c r="A14" s="88" t="s">
        <v>274</v>
      </c>
      <c r="B14" s="89" t="s">
        <v>78</v>
      </c>
      <c r="C14" s="90"/>
      <c r="D14" s="89" t="s">
        <v>108</v>
      </c>
      <c r="E14" s="91">
        <f>E15</f>
        <v>2787.5421</v>
      </c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72"/>
    </row>
    <row r="15" spans="1:23" ht="18" customHeight="1" thickBot="1">
      <c r="A15" s="127" t="s">
        <v>17</v>
      </c>
      <c r="B15" s="92" t="s">
        <v>78</v>
      </c>
      <c r="C15" s="93"/>
      <c r="D15" s="92" t="s">
        <v>108</v>
      </c>
      <c r="E15" s="94">
        <f>E16</f>
        <v>2787.5421</v>
      </c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1"/>
      <c r="W15" s="72"/>
    </row>
    <row r="16" spans="1:23" ht="32.25" customHeight="1" thickBot="1">
      <c r="A16" s="66" t="s">
        <v>249</v>
      </c>
      <c r="B16" s="95" t="s">
        <v>78</v>
      </c>
      <c r="C16" s="96"/>
      <c r="D16" s="95" t="s">
        <v>248</v>
      </c>
      <c r="E16" s="97">
        <v>2787.5421</v>
      </c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72"/>
    </row>
    <row r="17" spans="1:23" ht="32.25" thickBot="1">
      <c r="A17" s="12" t="s">
        <v>275</v>
      </c>
      <c r="B17" s="15">
        <v>951</v>
      </c>
      <c r="C17" s="9"/>
      <c r="D17" s="9" t="s">
        <v>110</v>
      </c>
      <c r="E17" s="140">
        <f>E18</f>
        <v>12012.99728</v>
      </c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72"/>
    </row>
    <row r="18" spans="1:23" ht="16.5" thickBot="1">
      <c r="A18" s="127" t="s">
        <v>17</v>
      </c>
      <c r="B18" s="128">
        <v>951</v>
      </c>
      <c r="C18" s="129"/>
      <c r="D18" s="128" t="s">
        <v>110</v>
      </c>
      <c r="E18" s="130">
        <f>E19+E20</f>
        <v>12012.99728</v>
      </c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2"/>
    </row>
    <row r="19" spans="1:23" ht="32.25" thickBot="1">
      <c r="A19" s="66" t="s">
        <v>43</v>
      </c>
      <c r="B19" s="62">
        <v>951</v>
      </c>
      <c r="C19" s="64"/>
      <c r="D19" s="63" t="s">
        <v>109</v>
      </c>
      <c r="E19" s="101">
        <v>12012.99728</v>
      </c>
      <c r="F19" s="69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2"/>
    </row>
    <row r="20" spans="1:23" ht="18.75">
      <c r="A20" s="66" t="s">
        <v>103</v>
      </c>
      <c r="B20" s="62">
        <v>951</v>
      </c>
      <c r="C20" s="64"/>
      <c r="D20" s="63" t="s">
        <v>109</v>
      </c>
      <c r="E20" s="101"/>
      <c r="F20" s="69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72"/>
    </row>
    <row r="21" spans="1:23" ht="15.75">
      <c r="A21" s="12" t="s">
        <v>276</v>
      </c>
      <c r="B21" s="15">
        <v>953</v>
      </c>
      <c r="C21" s="9"/>
      <c r="D21" s="9" t="s">
        <v>113</v>
      </c>
      <c r="E21" s="140">
        <f>E22</f>
        <v>486076.54375</v>
      </c>
      <c r="F21" s="102">
        <f aca="true" t="shared" si="0" ref="F21:W21">F22</f>
        <v>0</v>
      </c>
      <c r="G21" s="102">
        <f t="shared" si="0"/>
        <v>0</v>
      </c>
      <c r="H21" s="102">
        <f t="shared" si="0"/>
        <v>0</v>
      </c>
      <c r="I21" s="102">
        <f t="shared" si="0"/>
        <v>0</v>
      </c>
      <c r="J21" s="102">
        <f t="shared" si="0"/>
        <v>0</v>
      </c>
      <c r="K21" s="102">
        <f t="shared" si="0"/>
        <v>0</v>
      </c>
      <c r="L21" s="102">
        <f t="shared" si="0"/>
        <v>0</v>
      </c>
      <c r="M21" s="102">
        <f t="shared" si="0"/>
        <v>0</v>
      </c>
      <c r="N21" s="102">
        <f t="shared" si="0"/>
        <v>0</v>
      </c>
      <c r="O21" s="102">
        <f t="shared" si="0"/>
        <v>0</v>
      </c>
      <c r="P21" s="102">
        <f t="shared" si="0"/>
        <v>0</v>
      </c>
      <c r="Q21" s="102">
        <f t="shared" si="0"/>
        <v>0</v>
      </c>
      <c r="R21" s="102">
        <f t="shared" si="0"/>
        <v>0</v>
      </c>
      <c r="S21" s="102">
        <f t="shared" si="0"/>
        <v>0</v>
      </c>
      <c r="T21" s="102">
        <f t="shared" si="0"/>
        <v>0</v>
      </c>
      <c r="U21" s="102">
        <f t="shared" si="0"/>
        <v>0</v>
      </c>
      <c r="V21" s="102">
        <f t="shared" si="0"/>
        <v>0</v>
      </c>
      <c r="W21" s="102">
        <f t="shared" si="0"/>
        <v>0</v>
      </c>
    </row>
    <row r="22" spans="1:23" ht="26.25" thickBot="1">
      <c r="A22" s="127" t="s">
        <v>19</v>
      </c>
      <c r="B22" s="128" t="s">
        <v>18</v>
      </c>
      <c r="C22" s="129"/>
      <c r="D22" s="128" t="s">
        <v>107</v>
      </c>
      <c r="E22" s="130">
        <f aca="true" t="shared" si="1" ref="E22:W22">E23+E29+E39+E42+E45</f>
        <v>486076.54375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0">
        <f t="shared" si="1"/>
        <v>0</v>
      </c>
      <c r="K22" s="130">
        <f t="shared" si="1"/>
        <v>0</v>
      </c>
      <c r="L22" s="130">
        <f t="shared" si="1"/>
        <v>0</v>
      </c>
      <c r="M22" s="130">
        <f t="shared" si="1"/>
        <v>0</v>
      </c>
      <c r="N22" s="130">
        <f t="shared" si="1"/>
        <v>0</v>
      </c>
      <c r="O22" s="130">
        <f t="shared" si="1"/>
        <v>0</v>
      </c>
      <c r="P22" s="130">
        <f t="shared" si="1"/>
        <v>0</v>
      </c>
      <c r="Q22" s="130">
        <f t="shared" si="1"/>
        <v>0</v>
      </c>
      <c r="R22" s="130">
        <f t="shared" si="1"/>
        <v>0</v>
      </c>
      <c r="S22" s="130">
        <f t="shared" si="1"/>
        <v>0</v>
      </c>
      <c r="T22" s="130">
        <f t="shared" si="1"/>
        <v>0</v>
      </c>
      <c r="U22" s="130">
        <f t="shared" si="1"/>
        <v>0</v>
      </c>
      <c r="V22" s="130">
        <f t="shared" si="1"/>
        <v>0</v>
      </c>
      <c r="W22" s="130">
        <f t="shared" si="1"/>
        <v>0</v>
      </c>
    </row>
    <row r="23" spans="1:23" ht="19.5" customHeight="1" thickBot="1">
      <c r="A23" s="74" t="s">
        <v>59</v>
      </c>
      <c r="B23" s="17">
        <v>953</v>
      </c>
      <c r="C23" s="6"/>
      <c r="D23" s="6" t="s">
        <v>111</v>
      </c>
      <c r="E23" s="105">
        <f>E24+E26+E25+E28+E27</f>
        <v>119646.07986</v>
      </c>
      <c r="F23" s="6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/>
    </row>
    <row r="24" spans="1:23" ht="32.25" thickBot="1">
      <c r="A24" s="61" t="s">
        <v>43</v>
      </c>
      <c r="B24" s="62">
        <v>953</v>
      </c>
      <c r="C24" s="63"/>
      <c r="D24" s="63" t="s">
        <v>112</v>
      </c>
      <c r="E24" s="101">
        <v>39800</v>
      </c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2"/>
    </row>
    <row r="25" spans="1:23" ht="32.25" thickBot="1">
      <c r="A25" s="66" t="s">
        <v>75</v>
      </c>
      <c r="B25" s="62">
        <v>953</v>
      </c>
      <c r="C25" s="63"/>
      <c r="D25" s="63" t="s">
        <v>114</v>
      </c>
      <c r="E25" s="101">
        <v>788.96</v>
      </c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2"/>
    </row>
    <row r="26" spans="1:23" ht="51" customHeight="1" thickBot="1">
      <c r="A26" s="66" t="s">
        <v>60</v>
      </c>
      <c r="B26" s="62">
        <v>953</v>
      </c>
      <c r="C26" s="63"/>
      <c r="D26" s="63" t="s">
        <v>115</v>
      </c>
      <c r="E26" s="101">
        <v>77780</v>
      </c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2"/>
    </row>
    <row r="27" spans="1:23" ht="51" customHeight="1" thickBot="1">
      <c r="A27" s="66" t="s">
        <v>267</v>
      </c>
      <c r="B27" s="62">
        <v>953</v>
      </c>
      <c r="C27" s="63"/>
      <c r="D27" s="63" t="s">
        <v>268</v>
      </c>
      <c r="E27" s="101">
        <v>1043.4</v>
      </c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72"/>
    </row>
    <row r="28" spans="1:23" ht="51" customHeight="1" thickBot="1">
      <c r="A28" s="66" t="s">
        <v>251</v>
      </c>
      <c r="B28" s="62">
        <v>953</v>
      </c>
      <c r="C28" s="63"/>
      <c r="D28" s="63" t="s">
        <v>250</v>
      </c>
      <c r="E28" s="101">
        <v>233.71986</v>
      </c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72"/>
    </row>
    <row r="29" spans="1:23" ht="23.25" customHeight="1" thickBot="1">
      <c r="A29" s="75" t="s">
        <v>61</v>
      </c>
      <c r="B29" s="73">
        <v>953</v>
      </c>
      <c r="C29" s="6"/>
      <c r="D29" s="6" t="s">
        <v>116</v>
      </c>
      <c r="E29" s="105">
        <f>E30+E33+E34+E35+E36+E31+E37+E38+E32</f>
        <v>329642.02012</v>
      </c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72"/>
    </row>
    <row r="30" spans="1:23" ht="32.25" thickBot="1">
      <c r="A30" s="61" t="s">
        <v>43</v>
      </c>
      <c r="B30" s="62">
        <v>953</v>
      </c>
      <c r="C30" s="63"/>
      <c r="D30" s="63" t="s">
        <v>117</v>
      </c>
      <c r="E30" s="101">
        <v>81947.6</v>
      </c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72"/>
    </row>
    <row r="31" spans="1:23" ht="32.25" thickBot="1">
      <c r="A31" s="66" t="s">
        <v>82</v>
      </c>
      <c r="B31" s="62">
        <v>953</v>
      </c>
      <c r="C31" s="63"/>
      <c r="D31" s="63" t="s">
        <v>118</v>
      </c>
      <c r="E31" s="101">
        <v>901.95335</v>
      </c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72"/>
    </row>
    <row r="32" spans="1:23" ht="16.5" thickBot="1">
      <c r="A32" s="66" t="s">
        <v>270</v>
      </c>
      <c r="B32" s="62">
        <v>953</v>
      </c>
      <c r="C32" s="63"/>
      <c r="D32" s="63" t="s">
        <v>269</v>
      </c>
      <c r="E32" s="101">
        <v>30</v>
      </c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  <c r="W32" s="72"/>
    </row>
    <row r="33" spans="1:23" ht="32.25" thickBot="1">
      <c r="A33" s="61" t="s">
        <v>62</v>
      </c>
      <c r="B33" s="76">
        <v>953</v>
      </c>
      <c r="C33" s="63"/>
      <c r="D33" s="63" t="s">
        <v>119</v>
      </c>
      <c r="E33" s="101">
        <v>5575</v>
      </c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72"/>
    </row>
    <row r="34" spans="1:23" ht="48" customHeight="1" thickBot="1">
      <c r="A34" s="77" t="s">
        <v>63</v>
      </c>
      <c r="B34" s="78">
        <v>953</v>
      </c>
      <c r="C34" s="63"/>
      <c r="D34" s="63" t="s">
        <v>120</v>
      </c>
      <c r="E34" s="101">
        <v>235152.1</v>
      </c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72"/>
    </row>
    <row r="35" spans="1:23" ht="33" customHeight="1" thickBot="1">
      <c r="A35" s="61" t="s">
        <v>66</v>
      </c>
      <c r="B35" s="62">
        <v>953</v>
      </c>
      <c r="C35" s="63"/>
      <c r="D35" s="63" t="s">
        <v>121</v>
      </c>
      <c r="E35" s="101">
        <v>887.79951</v>
      </c>
      <c r="F35" s="6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2"/>
    </row>
    <row r="36" spans="1:23" ht="20.25" customHeight="1" thickBot="1">
      <c r="A36" s="66" t="s">
        <v>67</v>
      </c>
      <c r="B36" s="62">
        <v>953</v>
      </c>
      <c r="C36" s="63"/>
      <c r="D36" s="63" t="s">
        <v>122</v>
      </c>
      <c r="E36" s="101">
        <v>3016.668</v>
      </c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  <c r="W36" s="72"/>
    </row>
    <row r="37" spans="1:23" ht="18.75" customHeight="1" thickBot="1">
      <c r="A37" s="66" t="s">
        <v>265</v>
      </c>
      <c r="B37" s="62">
        <v>953</v>
      </c>
      <c r="C37" s="63"/>
      <c r="D37" s="63" t="s">
        <v>266</v>
      </c>
      <c r="E37" s="101">
        <v>1746.838</v>
      </c>
      <c r="F37" s="69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1"/>
      <c r="W37" s="72"/>
    </row>
    <row r="38" spans="1:23" ht="39" customHeight="1" thickBot="1">
      <c r="A38" s="66" t="s">
        <v>252</v>
      </c>
      <c r="B38" s="62">
        <v>953</v>
      </c>
      <c r="C38" s="63"/>
      <c r="D38" s="63" t="s">
        <v>253</v>
      </c>
      <c r="E38" s="101">
        <v>384.06126</v>
      </c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  <c r="W38" s="72"/>
    </row>
    <row r="39" spans="1:23" ht="32.25" thickBot="1">
      <c r="A39" s="74" t="s">
        <v>64</v>
      </c>
      <c r="B39" s="73">
        <v>953</v>
      </c>
      <c r="C39" s="6"/>
      <c r="D39" s="6" t="s">
        <v>123</v>
      </c>
      <c r="E39" s="105">
        <f>E40+E41</f>
        <v>22562.819</v>
      </c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  <c r="W39" s="72"/>
    </row>
    <row r="40" spans="1:23" ht="32.25" thickBot="1">
      <c r="A40" s="61" t="s">
        <v>65</v>
      </c>
      <c r="B40" s="62">
        <v>953</v>
      </c>
      <c r="C40" s="63"/>
      <c r="D40" s="63" t="s">
        <v>124</v>
      </c>
      <c r="E40" s="101">
        <v>22150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72"/>
    </row>
    <row r="41" spans="1:23" ht="20.25" customHeight="1" thickBot="1">
      <c r="A41" s="66" t="s">
        <v>195</v>
      </c>
      <c r="B41" s="62">
        <v>953</v>
      </c>
      <c r="C41" s="63"/>
      <c r="D41" s="63" t="s">
        <v>196</v>
      </c>
      <c r="E41" s="101">
        <v>412.819</v>
      </c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/>
      <c r="W41" s="72"/>
    </row>
    <row r="42" spans="1:23" ht="32.25" thickBot="1">
      <c r="A42" s="74" t="s">
        <v>68</v>
      </c>
      <c r="B42" s="17">
        <v>953</v>
      </c>
      <c r="C42" s="6"/>
      <c r="D42" s="6" t="s">
        <v>125</v>
      </c>
      <c r="E42" s="105">
        <f>E43+E44</f>
        <v>14225.62477</v>
      </c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72"/>
    </row>
    <row r="43" spans="1:23" ht="32.25" thickBot="1">
      <c r="A43" s="61" t="s">
        <v>31</v>
      </c>
      <c r="B43" s="62">
        <v>953</v>
      </c>
      <c r="C43" s="63"/>
      <c r="D43" s="63" t="s">
        <v>126</v>
      </c>
      <c r="E43" s="101">
        <v>13990.29277</v>
      </c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/>
      <c r="W43" s="72"/>
    </row>
    <row r="44" spans="1:23" ht="16.5" thickBot="1">
      <c r="A44" s="61" t="s">
        <v>83</v>
      </c>
      <c r="B44" s="62">
        <v>953</v>
      </c>
      <c r="C44" s="63"/>
      <c r="D44" s="63" t="s">
        <v>127</v>
      </c>
      <c r="E44" s="101">
        <v>235.332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1"/>
      <c r="W44" s="72"/>
    </row>
    <row r="45" spans="1:23" ht="16.5" thickBot="1">
      <c r="A45" s="74" t="s">
        <v>215</v>
      </c>
      <c r="B45" s="17">
        <v>953</v>
      </c>
      <c r="C45" s="6"/>
      <c r="D45" s="6" t="s">
        <v>218</v>
      </c>
      <c r="E45" s="105">
        <f>E46+E47</f>
        <v>0</v>
      </c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/>
      <c r="W45" s="72"/>
    </row>
    <row r="46" spans="1:23" ht="16.5" thickBot="1">
      <c r="A46" s="61" t="s">
        <v>216</v>
      </c>
      <c r="B46" s="62">
        <v>953</v>
      </c>
      <c r="C46" s="63"/>
      <c r="D46" s="63" t="s">
        <v>217</v>
      </c>
      <c r="E46" s="101">
        <v>0</v>
      </c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1"/>
      <c r="W46" s="72"/>
    </row>
    <row r="47" spans="1:23" ht="32.25" thickBot="1">
      <c r="A47" s="61" t="s">
        <v>219</v>
      </c>
      <c r="B47" s="62">
        <v>953</v>
      </c>
      <c r="C47" s="63"/>
      <c r="D47" s="63" t="s">
        <v>220</v>
      </c>
      <c r="E47" s="101">
        <v>0</v>
      </c>
      <c r="F47" s="69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1"/>
      <c r="W47" s="72"/>
    </row>
    <row r="48" spans="1:23" ht="32.25" thickBot="1">
      <c r="A48" s="8" t="s">
        <v>277</v>
      </c>
      <c r="B48" s="15">
        <v>951</v>
      </c>
      <c r="C48" s="9"/>
      <c r="D48" s="9" t="s">
        <v>128</v>
      </c>
      <c r="E48" s="10">
        <f>E49</f>
        <v>25.9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/>
      <c r="W48" s="72"/>
    </row>
    <row r="49" spans="1:23" ht="16.5" thickBot="1">
      <c r="A49" s="127" t="s">
        <v>17</v>
      </c>
      <c r="B49" s="85">
        <v>951</v>
      </c>
      <c r="C49" s="86"/>
      <c r="D49" s="86" t="s">
        <v>128</v>
      </c>
      <c r="E49" s="87">
        <f>E50</f>
        <v>25.9</v>
      </c>
      <c r="F49" s="69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1"/>
      <c r="W49" s="72"/>
    </row>
    <row r="50" spans="1:23" ht="32.25" thickBot="1">
      <c r="A50" s="66" t="s">
        <v>79</v>
      </c>
      <c r="B50" s="62">
        <v>951</v>
      </c>
      <c r="C50" s="63"/>
      <c r="D50" s="63" t="s">
        <v>129</v>
      </c>
      <c r="E50" s="65">
        <v>25.9</v>
      </c>
      <c r="F50" s="69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1"/>
      <c r="W50" s="72"/>
    </row>
    <row r="51" spans="1:23" ht="34.5" customHeight="1" thickBot="1">
      <c r="A51" s="12" t="s">
        <v>295</v>
      </c>
      <c r="B51" s="15">
        <v>951</v>
      </c>
      <c r="C51" s="9"/>
      <c r="D51" s="9" t="s">
        <v>130</v>
      </c>
      <c r="E51" s="10">
        <f>E52</f>
        <v>30</v>
      </c>
      <c r="F51" s="69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1"/>
      <c r="W51" s="72"/>
    </row>
    <row r="52" spans="1:23" ht="16.5" thickBot="1">
      <c r="A52" s="127" t="s">
        <v>17</v>
      </c>
      <c r="B52" s="128">
        <v>951</v>
      </c>
      <c r="C52" s="129"/>
      <c r="D52" s="128" t="s">
        <v>130</v>
      </c>
      <c r="E52" s="131">
        <f>E53</f>
        <v>30</v>
      </c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1"/>
      <c r="W52" s="72"/>
    </row>
    <row r="53" spans="1:23" ht="33" customHeight="1" thickBot="1">
      <c r="A53" s="66" t="s">
        <v>52</v>
      </c>
      <c r="B53" s="62">
        <v>951</v>
      </c>
      <c r="C53" s="63"/>
      <c r="D53" s="63" t="s">
        <v>131</v>
      </c>
      <c r="E53" s="65">
        <v>30</v>
      </c>
      <c r="F53" s="69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1"/>
      <c r="W53" s="72"/>
    </row>
    <row r="54" spans="1:23" ht="33" customHeight="1" thickBot="1">
      <c r="A54" s="68" t="s">
        <v>278</v>
      </c>
      <c r="B54" s="15">
        <v>951</v>
      </c>
      <c r="C54" s="9"/>
      <c r="D54" s="9" t="s">
        <v>132</v>
      </c>
      <c r="E54" s="10">
        <f>E55</f>
        <v>30</v>
      </c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1"/>
      <c r="W54" s="72"/>
    </row>
    <row r="55" spans="1:23" ht="18.75" customHeight="1" thickBot="1">
      <c r="A55" s="127" t="s">
        <v>17</v>
      </c>
      <c r="B55" s="85">
        <v>951</v>
      </c>
      <c r="C55" s="86"/>
      <c r="D55" s="86" t="s">
        <v>132</v>
      </c>
      <c r="E55" s="87">
        <f>E56+E57</f>
        <v>30</v>
      </c>
      <c r="F55" s="69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1"/>
      <c r="W55" s="72"/>
    </row>
    <row r="56" spans="1:23" ht="33" customHeight="1" thickBot="1">
      <c r="A56" s="61" t="s">
        <v>76</v>
      </c>
      <c r="B56" s="62">
        <v>951</v>
      </c>
      <c r="C56" s="63"/>
      <c r="D56" s="63" t="s">
        <v>133</v>
      </c>
      <c r="E56" s="65">
        <v>0</v>
      </c>
      <c r="F56" s="69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1"/>
      <c r="W56" s="72"/>
    </row>
    <row r="57" spans="1:24" ht="33" customHeight="1" thickBot="1">
      <c r="A57" s="61" t="s">
        <v>77</v>
      </c>
      <c r="B57" s="62">
        <v>951</v>
      </c>
      <c r="C57" s="63"/>
      <c r="D57" s="63" t="s">
        <v>134</v>
      </c>
      <c r="E57" s="65">
        <v>30</v>
      </c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1"/>
      <c r="W57" s="72"/>
      <c r="X57" s="138"/>
    </row>
    <row r="58" spans="1:23" ht="36.75" customHeight="1" thickBot="1">
      <c r="A58" s="88" t="s">
        <v>279</v>
      </c>
      <c r="B58" s="15">
        <v>951</v>
      </c>
      <c r="C58" s="9"/>
      <c r="D58" s="9" t="s">
        <v>135</v>
      </c>
      <c r="E58" s="10">
        <f>E59</f>
        <v>50</v>
      </c>
      <c r="F58" s="69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1"/>
      <c r="W58" s="72"/>
    </row>
    <row r="59" spans="1:23" ht="16.5" thickBot="1">
      <c r="A59" s="127" t="s">
        <v>17</v>
      </c>
      <c r="B59" s="128">
        <v>951</v>
      </c>
      <c r="C59" s="129"/>
      <c r="D59" s="128" t="s">
        <v>135</v>
      </c>
      <c r="E59" s="131">
        <f>E60+E61</f>
        <v>50</v>
      </c>
      <c r="F59" s="69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1"/>
      <c r="W59" s="72"/>
    </row>
    <row r="60" spans="1:23" ht="34.5" customHeight="1" thickBot="1">
      <c r="A60" s="61" t="s">
        <v>35</v>
      </c>
      <c r="B60" s="62">
        <v>951</v>
      </c>
      <c r="C60" s="63"/>
      <c r="D60" s="63" t="s">
        <v>136</v>
      </c>
      <c r="E60" s="65">
        <v>0</v>
      </c>
      <c r="F60" s="69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/>
      <c r="W60" s="72"/>
    </row>
    <row r="61" spans="1:23" ht="32.25" thickBot="1">
      <c r="A61" s="61" t="s">
        <v>36</v>
      </c>
      <c r="B61" s="62">
        <v>951</v>
      </c>
      <c r="C61" s="63"/>
      <c r="D61" s="63" t="s">
        <v>137</v>
      </c>
      <c r="E61" s="65">
        <v>50</v>
      </c>
      <c r="F61" s="69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1"/>
      <c r="W61" s="72"/>
    </row>
    <row r="62" spans="1:23" ht="35.25" customHeight="1" thickBot="1">
      <c r="A62" s="88" t="s">
        <v>280</v>
      </c>
      <c r="B62" s="15">
        <v>951</v>
      </c>
      <c r="C62" s="9"/>
      <c r="D62" s="9" t="s">
        <v>138</v>
      </c>
      <c r="E62" s="102">
        <f>E63</f>
        <v>0</v>
      </c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1"/>
      <c r="W62" s="72"/>
    </row>
    <row r="63" spans="1:23" ht="16.5" thickBot="1">
      <c r="A63" s="127" t="s">
        <v>17</v>
      </c>
      <c r="B63" s="128">
        <v>951</v>
      </c>
      <c r="C63" s="129"/>
      <c r="D63" s="128" t="s">
        <v>138</v>
      </c>
      <c r="E63" s="130">
        <f>E64+E65+E66</f>
        <v>0</v>
      </c>
      <c r="F63" s="69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1"/>
      <c r="W63" s="72"/>
    </row>
    <row r="64" spans="1:23" ht="49.5" customHeight="1" thickBot="1">
      <c r="A64" s="61" t="s">
        <v>40</v>
      </c>
      <c r="B64" s="62">
        <v>951</v>
      </c>
      <c r="C64" s="63"/>
      <c r="D64" s="63" t="s">
        <v>139</v>
      </c>
      <c r="E64" s="101">
        <v>0</v>
      </c>
      <c r="F64" s="69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1"/>
      <c r="W64" s="72"/>
    </row>
    <row r="65" spans="1:23" ht="35.25" customHeight="1" thickBot="1">
      <c r="A65" s="61" t="s">
        <v>41</v>
      </c>
      <c r="B65" s="62">
        <v>951</v>
      </c>
      <c r="C65" s="63"/>
      <c r="D65" s="63" t="s">
        <v>231</v>
      </c>
      <c r="E65" s="101">
        <v>0</v>
      </c>
      <c r="F65" s="69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1"/>
      <c r="W65" s="72"/>
    </row>
    <row r="66" spans="1:23" ht="35.25" customHeight="1" thickBot="1">
      <c r="A66" s="61" t="s">
        <v>91</v>
      </c>
      <c r="B66" s="62">
        <v>951</v>
      </c>
      <c r="C66" s="63"/>
      <c r="D66" s="63" t="s">
        <v>221</v>
      </c>
      <c r="E66" s="101">
        <v>0</v>
      </c>
      <c r="F66" s="69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1"/>
      <c r="W66" s="72"/>
    </row>
    <row r="67" spans="1:23" ht="33" customHeight="1" thickBot="1">
      <c r="A67" s="88" t="s">
        <v>281</v>
      </c>
      <c r="B67" s="15">
        <v>951</v>
      </c>
      <c r="C67" s="9"/>
      <c r="D67" s="9" t="s">
        <v>140</v>
      </c>
      <c r="E67" s="140">
        <f>E68</f>
        <v>4711.05554</v>
      </c>
      <c r="F67" s="69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1"/>
      <c r="W67" s="72"/>
    </row>
    <row r="68" spans="1:23" ht="16.5" thickBot="1">
      <c r="A68" s="127" t="s">
        <v>17</v>
      </c>
      <c r="B68" s="128">
        <v>951</v>
      </c>
      <c r="C68" s="129"/>
      <c r="D68" s="128" t="s">
        <v>140</v>
      </c>
      <c r="E68" s="130">
        <f>E69+E70+E71</f>
        <v>4711.05554</v>
      </c>
      <c r="F68" s="69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1"/>
      <c r="W68" s="72"/>
    </row>
    <row r="69" spans="1:23" ht="48" thickBot="1">
      <c r="A69" s="61" t="s">
        <v>42</v>
      </c>
      <c r="B69" s="62">
        <v>951</v>
      </c>
      <c r="C69" s="63"/>
      <c r="D69" s="63" t="s">
        <v>141</v>
      </c>
      <c r="E69" s="101"/>
      <c r="F69" s="69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1"/>
      <c r="W69" s="72"/>
    </row>
    <row r="70" spans="1:23" ht="79.5" thickBot="1">
      <c r="A70" s="132" t="s">
        <v>87</v>
      </c>
      <c r="B70" s="62">
        <v>951</v>
      </c>
      <c r="C70" s="63"/>
      <c r="D70" s="63" t="s">
        <v>142</v>
      </c>
      <c r="E70" s="101">
        <v>3755.24443</v>
      </c>
      <c r="F70" s="69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1"/>
      <c r="W70" s="72"/>
    </row>
    <row r="71" spans="1:23" ht="95.25" thickBot="1">
      <c r="A71" s="132" t="s">
        <v>222</v>
      </c>
      <c r="B71" s="62">
        <v>951</v>
      </c>
      <c r="C71" s="63"/>
      <c r="D71" s="63" t="s">
        <v>223</v>
      </c>
      <c r="E71" s="101">
        <v>955.81111</v>
      </c>
      <c r="F71" s="69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1"/>
      <c r="W71" s="72"/>
    </row>
    <row r="72" spans="1:23" ht="66" customHeight="1" thickBot="1">
      <c r="A72" s="88" t="s">
        <v>282</v>
      </c>
      <c r="B72" s="15">
        <v>951</v>
      </c>
      <c r="C72" s="11"/>
      <c r="D72" s="11" t="s">
        <v>143</v>
      </c>
      <c r="E72" s="141">
        <f>E73</f>
        <v>27158.919899999997</v>
      </c>
      <c r="F72" s="69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1"/>
      <c r="W72" s="72"/>
    </row>
    <row r="73" spans="1:23" ht="16.5" thickBot="1">
      <c r="A73" s="127" t="s">
        <v>17</v>
      </c>
      <c r="B73" s="128">
        <v>951</v>
      </c>
      <c r="C73" s="129"/>
      <c r="D73" s="128" t="s">
        <v>143</v>
      </c>
      <c r="E73" s="131">
        <f>E74+E77+E75+E76+E78</f>
        <v>27158.919899999997</v>
      </c>
      <c r="F73" s="69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1"/>
      <c r="W73" s="72"/>
    </row>
    <row r="74" spans="1:23" ht="49.5" customHeight="1" thickBot="1">
      <c r="A74" s="61" t="s">
        <v>39</v>
      </c>
      <c r="B74" s="62">
        <v>951</v>
      </c>
      <c r="C74" s="63"/>
      <c r="D74" s="63" t="s">
        <v>144</v>
      </c>
      <c r="E74" s="65">
        <v>0</v>
      </c>
      <c r="F74" s="69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1"/>
      <c r="W74" s="72"/>
    </row>
    <row r="75" spans="1:23" ht="49.5" customHeight="1" thickBot="1">
      <c r="A75" s="61" t="s">
        <v>100</v>
      </c>
      <c r="B75" s="62">
        <v>951</v>
      </c>
      <c r="C75" s="63"/>
      <c r="D75" s="63" t="s">
        <v>145</v>
      </c>
      <c r="E75" s="65">
        <v>5763.62789</v>
      </c>
      <c r="F75" s="69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1"/>
      <c r="W75" s="72"/>
    </row>
    <row r="76" spans="1:23" ht="49.5" customHeight="1" thickBot="1">
      <c r="A76" s="61" t="s">
        <v>101</v>
      </c>
      <c r="B76" s="62">
        <v>951</v>
      </c>
      <c r="C76" s="63"/>
      <c r="D76" s="63" t="s">
        <v>146</v>
      </c>
      <c r="E76" s="65">
        <v>6881.048</v>
      </c>
      <c r="F76" s="69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1"/>
      <c r="W76" s="72"/>
    </row>
    <row r="77" spans="1:23" ht="32.25" customHeight="1" thickBot="1">
      <c r="A77" s="132" t="s">
        <v>88</v>
      </c>
      <c r="B77" s="62">
        <v>951</v>
      </c>
      <c r="C77" s="63"/>
      <c r="D77" s="63" t="s">
        <v>147</v>
      </c>
      <c r="E77" s="65">
        <v>11572.7313</v>
      </c>
      <c r="F77" s="69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1"/>
      <c r="W77" s="72"/>
    </row>
    <row r="78" spans="1:23" ht="66.75" customHeight="1" thickBot="1">
      <c r="A78" s="132" t="s">
        <v>225</v>
      </c>
      <c r="B78" s="62">
        <v>951</v>
      </c>
      <c r="C78" s="63"/>
      <c r="D78" s="63" t="s">
        <v>224</v>
      </c>
      <c r="E78" s="65">
        <v>2941.51271</v>
      </c>
      <c r="F78" s="69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/>
      <c r="W78" s="72"/>
    </row>
    <row r="79" spans="1:23" ht="32.25" thickBot="1">
      <c r="A79" s="88" t="s">
        <v>209</v>
      </c>
      <c r="B79" s="15">
        <v>951</v>
      </c>
      <c r="C79" s="9"/>
      <c r="D79" s="9" t="s">
        <v>148</v>
      </c>
      <c r="E79" s="10">
        <f>E80</f>
        <v>20</v>
      </c>
      <c r="F79" s="69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1"/>
      <c r="W79" s="72"/>
    </row>
    <row r="80" spans="1:23" ht="16.5" thickBot="1">
      <c r="A80" s="127" t="s">
        <v>17</v>
      </c>
      <c r="B80" s="128">
        <v>951</v>
      </c>
      <c r="C80" s="129"/>
      <c r="D80" s="128" t="s">
        <v>148</v>
      </c>
      <c r="E80" s="131">
        <f>E81</f>
        <v>20</v>
      </c>
      <c r="F80" s="69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1"/>
      <c r="W80" s="72"/>
    </row>
    <row r="81" spans="1:23" ht="33.75" customHeight="1" thickBot="1">
      <c r="A81" s="66" t="s">
        <v>48</v>
      </c>
      <c r="B81" s="62">
        <v>951</v>
      </c>
      <c r="C81" s="63"/>
      <c r="D81" s="63" t="s">
        <v>149</v>
      </c>
      <c r="E81" s="65">
        <v>20</v>
      </c>
      <c r="F81" s="69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1"/>
      <c r="W81" s="72"/>
    </row>
    <row r="82" spans="1:23" ht="32.25" thickBot="1">
      <c r="A82" s="88" t="s">
        <v>210</v>
      </c>
      <c r="B82" s="15">
        <v>951</v>
      </c>
      <c r="C82" s="9"/>
      <c r="D82" s="9" t="s">
        <v>150</v>
      </c>
      <c r="E82" s="10">
        <f>E83</f>
        <v>42.4</v>
      </c>
      <c r="F82" s="69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1"/>
      <c r="W82" s="72"/>
    </row>
    <row r="83" spans="1:23" ht="16.5" thickBot="1">
      <c r="A83" s="127" t="s">
        <v>17</v>
      </c>
      <c r="B83" s="128">
        <v>951</v>
      </c>
      <c r="C83" s="129"/>
      <c r="D83" s="128" t="s">
        <v>150</v>
      </c>
      <c r="E83" s="131">
        <f>E84</f>
        <v>42.4</v>
      </c>
      <c r="F83" s="69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1"/>
      <c r="W83" s="72"/>
    </row>
    <row r="84" spans="1:23" ht="32.25" thickBot="1">
      <c r="A84" s="66" t="s">
        <v>49</v>
      </c>
      <c r="B84" s="62">
        <v>951</v>
      </c>
      <c r="C84" s="63"/>
      <c r="D84" s="63" t="s">
        <v>151</v>
      </c>
      <c r="E84" s="65">
        <v>42.4</v>
      </c>
      <c r="F84" s="69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1"/>
      <c r="W84" s="72"/>
    </row>
    <row r="85" spans="1:23" ht="16.5" thickBot="1">
      <c r="A85" s="8" t="s">
        <v>283</v>
      </c>
      <c r="B85" s="15">
        <v>951</v>
      </c>
      <c r="C85" s="9"/>
      <c r="D85" s="9" t="s">
        <v>152</v>
      </c>
      <c r="E85" s="10">
        <f>E86</f>
        <v>10</v>
      </c>
      <c r="F85" s="69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1"/>
      <c r="W85" s="72"/>
    </row>
    <row r="86" spans="1:23" ht="16.5" thickBot="1">
      <c r="A86" s="127" t="s">
        <v>17</v>
      </c>
      <c r="B86" s="128">
        <v>951</v>
      </c>
      <c r="C86" s="129"/>
      <c r="D86" s="128" t="s">
        <v>152</v>
      </c>
      <c r="E86" s="131">
        <f>E87</f>
        <v>10</v>
      </c>
      <c r="F86" s="69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1"/>
      <c r="W86" s="72"/>
    </row>
    <row r="87" spans="1:23" ht="34.5" customHeight="1" thickBot="1">
      <c r="A87" s="66" t="s">
        <v>50</v>
      </c>
      <c r="B87" s="62">
        <v>951</v>
      </c>
      <c r="C87" s="63"/>
      <c r="D87" s="63" t="s">
        <v>153</v>
      </c>
      <c r="E87" s="65">
        <v>10</v>
      </c>
      <c r="F87" s="69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/>
      <c r="W87" s="72"/>
    </row>
    <row r="88" spans="1:23" ht="36.75" customHeight="1" thickBot="1">
      <c r="A88" s="68" t="s">
        <v>284</v>
      </c>
      <c r="B88" s="16">
        <v>951</v>
      </c>
      <c r="C88" s="9"/>
      <c r="D88" s="9" t="s">
        <v>154</v>
      </c>
      <c r="E88" s="10">
        <f>E89</f>
        <v>122</v>
      </c>
      <c r="F88" s="69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1"/>
      <c r="W88" s="72"/>
    </row>
    <row r="89" spans="1:23" ht="22.5" customHeight="1" thickBot="1">
      <c r="A89" s="127" t="s">
        <v>17</v>
      </c>
      <c r="B89" s="128">
        <v>951</v>
      </c>
      <c r="C89" s="129"/>
      <c r="D89" s="128" t="s">
        <v>154</v>
      </c>
      <c r="E89" s="131">
        <f>E90</f>
        <v>122</v>
      </c>
      <c r="F89" s="69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1"/>
      <c r="W89" s="72"/>
    </row>
    <row r="90" spans="1:23" ht="34.5" customHeight="1" thickBot="1">
      <c r="A90" s="66" t="s">
        <v>53</v>
      </c>
      <c r="B90" s="62">
        <v>951</v>
      </c>
      <c r="C90" s="63"/>
      <c r="D90" s="63" t="s">
        <v>155</v>
      </c>
      <c r="E90" s="65">
        <v>122</v>
      </c>
      <c r="F90" s="69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1"/>
      <c r="W90" s="72"/>
    </row>
    <row r="91" spans="1:23" ht="16.5" thickBot="1">
      <c r="A91" s="12" t="s">
        <v>285</v>
      </c>
      <c r="B91" s="15">
        <v>951</v>
      </c>
      <c r="C91" s="11"/>
      <c r="D91" s="11" t="s">
        <v>156</v>
      </c>
      <c r="E91" s="141">
        <f>E92</f>
        <v>45724.536009999996</v>
      </c>
      <c r="F91" s="69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1"/>
      <c r="W91" s="72"/>
    </row>
    <row r="92" spans="1:23" ht="16.5" thickBot="1">
      <c r="A92" s="127" t="s">
        <v>17</v>
      </c>
      <c r="B92" s="128">
        <v>951</v>
      </c>
      <c r="C92" s="129"/>
      <c r="D92" s="128" t="s">
        <v>156</v>
      </c>
      <c r="E92" s="131">
        <f>E93+E97</f>
        <v>45724.536009999996</v>
      </c>
      <c r="F92" s="69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1"/>
      <c r="W92" s="72"/>
    </row>
    <row r="93" spans="1:23" ht="16.5" thickBot="1">
      <c r="A93" s="5" t="s">
        <v>27</v>
      </c>
      <c r="B93" s="17">
        <v>951</v>
      </c>
      <c r="C93" s="6"/>
      <c r="D93" s="6" t="s">
        <v>157</v>
      </c>
      <c r="E93" s="7">
        <f>E94+E95+E96</f>
        <v>20929</v>
      </c>
      <c r="F93" s="69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1"/>
      <c r="W93" s="72"/>
    </row>
    <row r="94" spans="1:23" ht="32.25" thickBot="1">
      <c r="A94" s="66" t="s">
        <v>44</v>
      </c>
      <c r="B94" s="62">
        <v>951</v>
      </c>
      <c r="C94" s="63"/>
      <c r="D94" s="63" t="s">
        <v>158</v>
      </c>
      <c r="E94" s="65">
        <v>30</v>
      </c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1"/>
      <c r="W94" s="72"/>
    </row>
    <row r="95" spans="1:23" ht="32.25" thickBot="1">
      <c r="A95" s="66" t="s">
        <v>261</v>
      </c>
      <c r="B95" s="62">
        <v>951</v>
      </c>
      <c r="C95" s="63"/>
      <c r="D95" s="63" t="s">
        <v>258</v>
      </c>
      <c r="E95" s="65">
        <v>20690</v>
      </c>
      <c r="F95" s="69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1"/>
      <c r="W95" s="72"/>
    </row>
    <row r="96" spans="1:23" ht="32.25" thickBot="1">
      <c r="A96" s="66" t="s">
        <v>260</v>
      </c>
      <c r="B96" s="62">
        <v>951</v>
      </c>
      <c r="C96" s="63"/>
      <c r="D96" s="63" t="s">
        <v>259</v>
      </c>
      <c r="E96" s="65">
        <v>209</v>
      </c>
      <c r="F96" s="69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1"/>
      <c r="W96" s="72"/>
    </row>
    <row r="97" spans="1:23" ht="19.5" customHeight="1" thickBot="1">
      <c r="A97" s="56" t="s">
        <v>45</v>
      </c>
      <c r="B97" s="17">
        <v>951</v>
      </c>
      <c r="C97" s="6"/>
      <c r="D97" s="6" t="s">
        <v>159</v>
      </c>
      <c r="E97" s="7">
        <f>SUM(E98:E102)</f>
        <v>24795.53601</v>
      </c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1"/>
      <c r="W97" s="72"/>
    </row>
    <row r="98" spans="1:23" ht="32.25" thickBot="1">
      <c r="A98" s="61" t="s">
        <v>46</v>
      </c>
      <c r="B98" s="62">
        <v>951</v>
      </c>
      <c r="C98" s="63"/>
      <c r="D98" s="63" t="s">
        <v>160</v>
      </c>
      <c r="E98" s="65">
        <v>13082.03601</v>
      </c>
      <c r="F98" s="69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1"/>
      <c r="W98" s="72"/>
    </row>
    <row r="99" spans="1:23" ht="16.5" thickBot="1">
      <c r="A99" s="66" t="s">
        <v>103</v>
      </c>
      <c r="B99" s="62">
        <v>951</v>
      </c>
      <c r="C99" s="63"/>
      <c r="D99" s="63" t="s">
        <v>161</v>
      </c>
      <c r="E99" s="65">
        <v>3000</v>
      </c>
      <c r="F99" s="69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1"/>
      <c r="W99" s="72"/>
    </row>
    <row r="100" spans="1:23" ht="32.25" thickBot="1">
      <c r="A100" s="61" t="s">
        <v>47</v>
      </c>
      <c r="B100" s="62">
        <v>951</v>
      </c>
      <c r="C100" s="63"/>
      <c r="D100" s="63" t="s">
        <v>162</v>
      </c>
      <c r="E100" s="65">
        <v>8713.5</v>
      </c>
      <c r="F100" s="69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1"/>
      <c r="W100" s="72"/>
    </row>
    <row r="101" spans="1:23" ht="32.25" thickBot="1">
      <c r="A101" s="61" t="s">
        <v>205</v>
      </c>
      <c r="B101" s="62">
        <v>951</v>
      </c>
      <c r="C101" s="63"/>
      <c r="D101" s="63" t="s">
        <v>206</v>
      </c>
      <c r="E101" s="65">
        <v>0</v>
      </c>
      <c r="F101" s="69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1"/>
      <c r="W101" s="72"/>
    </row>
    <row r="102" spans="1:23" ht="16.5" thickBot="1">
      <c r="A102" s="115" t="s">
        <v>106</v>
      </c>
      <c r="B102" s="62">
        <v>951</v>
      </c>
      <c r="C102" s="63"/>
      <c r="D102" s="63" t="s">
        <v>258</v>
      </c>
      <c r="E102" s="65">
        <v>0</v>
      </c>
      <c r="F102" s="69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1"/>
      <c r="W102" s="72"/>
    </row>
    <row r="103" spans="1:23" ht="35.25" customHeight="1" thickBot="1">
      <c r="A103" s="88" t="s">
        <v>286</v>
      </c>
      <c r="B103" s="15">
        <v>951</v>
      </c>
      <c r="C103" s="9"/>
      <c r="D103" s="9" t="s">
        <v>163</v>
      </c>
      <c r="E103" s="10">
        <f>E104</f>
        <v>10</v>
      </c>
      <c r="F103" s="6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1"/>
      <c r="W103" s="72"/>
    </row>
    <row r="104" spans="1:23" ht="16.5" thickBot="1">
      <c r="A104" s="127" t="s">
        <v>17</v>
      </c>
      <c r="B104" s="128">
        <v>951</v>
      </c>
      <c r="C104" s="129"/>
      <c r="D104" s="128" t="s">
        <v>163</v>
      </c>
      <c r="E104" s="131">
        <f>E105+E106</f>
        <v>10</v>
      </c>
      <c r="F104" s="6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1"/>
      <c r="W104" s="72"/>
    </row>
    <row r="105" spans="1:23" ht="34.5" customHeight="1" thickBot="1">
      <c r="A105" s="61" t="s">
        <v>37</v>
      </c>
      <c r="B105" s="62">
        <v>951</v>
      </c>
      <c r="C105" s="63"/>
      <c r="D105" s="63" t="s">
        <v>164</v>
      </c>
      <c r="E105" s="65">
        <v>10</v>
      </c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1"/>
      <c r="W105" s="72"/>
    </row>
    <row r="106" spans="1:23" ht="34.5" customHeight="1" thickBot="1">
      <c r="A106" s="61" t="s">
        <v>208</v>
      </c>
      <c r="B106" s="62">
        <v>951</v>
      </c>
      <c r="C106" s="63"/>
      <c r="D106" s="63" t="s">
        <v>207</v>
      </c>
      <c r="E106" s="65">
        <v>0</v>
      </c>
      <c r="F106" s="69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1"/>
      <c r="W106" s="72"/>
    </row>
    <row r="107" spans="1:23" ht="35.25" customHeight="1" thickBot="1">
      <c r="A107" s="88" t="s">
        <v>287</v>
      </c>
      <c r="B107" s="15">
        <v>951</v>
      </c>
      <c r="C107" s="9"/>
      <c r="D107" s="9" t="s">
        <v>247</v>
      </c>
      <c r="E107" s="140">
        <f>E108</f>
        <v>10583.61535</v>
      </c>
      <c r="F107" s="6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1"/>
      <c r="W107" s="72"/>
    </row>
    <row r="108" spans="1:23" ht="25.5" customHeight="1" thickBot="1">
      <c r="A108" s="127" t="s">
        <v>17</v>
      </c>
      <c r="B108" s="85">
        <v>951</v>
      </c>
      <c r="C108" s="86"/>
      <c r="D108" s="86" t="s">
        <v>247</v>
      </c>
      <c r="E108" s="114">
        <f>E109+E110+E111+E112+E113+E114</f>
        <v>10583.61535</v>
      </c>
      <c r="F108" s="69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1"/>
      <c r="W108" s="72"/>
    </row>
    <row r="109" spans="1:23" ht="34.5" customHeight="1" thickBot="1">
      <c r="A109" s="61" t="s">
        <v>93</v>
      </c>
      <c r="B109" s="62">
        <v>951</v>
      </c>
      <c r="C109" s="63"/>
      <c r="D109" s="63" t="s">
        <v>165</v>
      </c>
      <c r="E109" s="101">
        <f>173.842+129</f>
        <v>302.842</v>
      </c>
      <c r="F109" s="69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1"/>
      <c r="W109" s="72"/>
    </row>
    <row r="110" spans="1:23" ht="36.75" customHeight="1" thickBot="1">
      <c r="A110" s="61" t="s">
        <v>105</v>
      </c>
      <c r="B110" s="62">
        <v>951</v>
      </c>
      <c r="C110" s="63"/>
      <c r="D110" s="63" t="s">
        <v>166</v>
      </c>
      <c r="E110" s="101">
        <v>599.6168</v>
      </c>
      <c r="F110" s="69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1"/>
      <c r="W110" s="72"/>
    </row>
    <row r="111" spans="1:23" ht="36.75" customHeight="1" thickBot="1">
      <c r="A111" s="61" t="s">
        <v>244</v>
      </c>
      <c r="B111" s="62">
        <v>951</v>
      </c>
      <c r="C111" s="63"/>
      <c r="D111" s="63" t="s">
        <v>243</v>
      </c>
      <c r="E111" s="101">
        <v>827.985</v>
      </c>
      <c r="F111" s="69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1"/>
      <c r="W111" s="72"/>
    </row>
    <row r="112" spans="1:23" ht="45.75" customHeight="1" thickBot="1">
      <c r="A112" s="61" t="s">
        <v>246</v>
      </c>
      <c r="B112" s="62">
        <v>951</v>
      </c>
      <c r="C112" s="63"/>
      <c r="D112" s="63" t="s">
        <v>245</v>
      </c>
      <c r="E112" s="101">
        <v>3037.5741</v>
      </c>
      <c r="F112" s="69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1"/>
      <c r="W112" s="72"/>
    </row>
    <row r="113" spans="1:23" ht="53.25" customHeight="1" thickBot="1">
      <c r="A113" s="61" t="s">
        <v>257</v>
      </c>
      <c r="B113" s="62">
        <v>951</v>
      </c>
      <c r="C113" s="63"/>
      <c r="D113" s="63" t="s">
        <v>254</v>
      </c>
      <c r="E113" s="101">
        <v>1488.95149</v>
      </c>
      <c r="F113" s="69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1"/>
      <c r="W113" s="72"/>
    </row>
    <row r="114" spans="1:23" ht="52.5" customHeight="1" thickBot="1">
      <c r="A114" s="61" t="s">
        <v>256</v>
      </c>
      <c r="B114" s="62">
        <v>951</v>
      </c>
      <c r="C114" s="63"/>
      <c r="D114" s="63" t="s">
        <v>255</v>
      </c>
      <c r="E114" s="101">
        <v>4326.64596</v>
      </c>
      <c r="F114" s="69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1"/>
      <c r="W114" s="72"/>
    </row>
    <row r="115" spans="1:23" ht="48.75" customHeight="1" thickBot="1">
      <c r="A115" s="88" t="s">
        <v>288</v>
      </c>
      <c r="B115" s="15">
        <v>951</v>
      </c>
      <c r="C115" s="9"/>
      <c r="D115" s="9" t="s">
        <v>178</v>
      </c>
      <c r="E115" s="102">
        <f>E116</f>
        <v>11548.399000000001</v>
      </c>
      <c r="F115" s="69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1"/>
      <c r="W115" s="72"/>
    </row>
    <row r="116" spans="1:23" ht="38.25" customHeight="1" thickBot="1">
      <c r="A116" s="127" t="s">
        <v>17</v>
      </c>
      <c r="B116" s="85">
        <v>951</v>
      </c>
      <c r="C116" s="86"/>
      <c r="D116" s="86" t="s">
        <v>178</v>
      </c>
      <c r="E116" s="114">
        <f>E119+E117+E118+E120</f>
        <v>11548.399000000001</v>
      </c>
      <c r="F116" s="69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1"/>
      <c r="W116" s="72"/>
    </row>
    <row r="117" spans="1:23" ht="38.25" customHeight="1" thickBot="1">
      <c r="A117" s="61" t="s">
        <v>104</v>
      </c>
      <c r="B117" s="119">
        <v>951</v>
      </c>
      <c r="C117" s="120"/>
      <c r="D117" s="63" t="s">
        <v>214</v>
      </c>
      <c r="E117" s="116">
        <v>4042</v>
      </c>
      <c r="F117" s="69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1"/>
      <c r="W117" s="72"/>
    </row>
    <row r="118" spans="1:23" ht="19.5" customHeight="1" thickBot="1">
      <c r="A118" s="66" t="s">
        <v>103</v>
      </c>
      <c r="B118" s="119">
        <v>951</v>
      </c>
      <c r="C118" s="120"/>
      <c r="D118" s="120" t="s">
        <v>198</v>
      </c>
      <c r="E118" s="116">
        <v>0</v>
      </c>
      <c r="F118" s="69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1"/>
      <c r="W118" s="72"/>
    </row>
    <row r="119" spans="1:23" ht="35.25" customHeight="1" thickBot="1">
      <c r="A119" s="61" t="s">
        <v>177</v>
      </c>
      <c r="B119" s="62">
        <v>951</v>
      </c>
      <c r="C119" s="63"/>
      <c r="D119" s="63" t="s">
        <v>197</v>
      </c>
      <c r="E119" s="101">
        <v>7506.399</v>
      </c>
      <c r="F119" s="69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1"/>
      <c r="W119" s="72"/>
    </row>
    <row r="120" spans="1:23" ht="17.25" customHeight="1" thickBot="1">
      <c r="A120" s="61" t="s">
        <v>200</v>
      </c>
      <c r="B120" s="62">
        <v>952</v>
      </c>
      <c r="C120" s="63"/>
      <c r="D120" s="63" t="s">
        <v>199</v>
      </c>
      <c r="E120" s="101">
        <v>0</v>
      </c>
      <c r="F120" s="69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1"/>
      <c r="W120" s="72"/>
    </row>
    <row r="121" spans="1:23" ht="35.25" customHeight="1" thickBot="1">
      <c r="A121" s="88" t="s">
        <v>289</v>
      </c>
      <c r="B121" s="15">
        <v>951</v>
      </c>
      <c r="C121" s="9"/>
      <c r="D121" s="9" t="s">
        <v>211</v>
      </c>
      <c r="E121" s="140">
        <f>E122</f>
        <v>19.9658</v>
      </c>
      <c r="F121" s="69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1"/>
      <c r="W121" s="72"/>
    </row>
    <row r="122" spans="1:23" ht="17.25" customHeight="1" thickBot="1">
      <c r="A122" s="127" t="s">
        <v>17</v>
      </c>
      <c r="B122" s="85">
        <v>951</v>
      </c>
      <c r="C122" s="86"/>
      <c r="D122" s="86" t="s">
        <v>212</v>
      </c>
      <c r="E122" s="114">
        <f>E123+E124</f>
        <v>19.9658</v>
      </c>
      <c r="F122" s="69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1"/>
      <c r="W122" s="72"/>
    </row>
    <row r="123" spans="1:23" ht="17.25" customHeight="1" thickBot="1">
      <c r="A123" s="61" t="s">
        <v>104</v>
      </c>
      <c r="B123" s="119">
        <v>951</v>
      </c>
      <c r="C123" s="120"/>
      <c r="D123" s="120" t="s">
        <v>212</v>
      </c>
      <c r="E123" s="116">
        <v>19.9658</v>
      </c>
      <c r="F123" s="69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1"/>
      <c r="W123" s="72"/>
    </row>
    <row r="124" spans="1:23" ht="17.25" customHeight="1" thickBot="1">
      <c r="A124" s="66" t="s">
        <v>103</v>
      </c>
      <c r="B124" s="119">
        <v>953</v>
      </c>
      <c r="C124" s="120"/>
      <c r="D124" s="120" t="s">
        <v>213</v>
      </c>
      <c r="E124" s="116">
        <v>0</v>
      </c>
      <c r="F124" s="69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1"/>
      <c r="W124" s="72"/>
    </row>
    <row r="125" spans="1:23" ht="33" customHeight="1" thickBot="1">
      <c r="A125" s="88" t="s">
        <v>291</v>
      </c>
      <c r="B125" s="15">
        <v>951</v>
      </c>
      <c r="C125" s="9"/>
      <c r="D125" s="9" t="s">
        <v>232</v>
      </c>
      <c r="E125" s="140">
        <f>E126</f>
        <v>7076.68998</v>
      </c>
      <c r="F125" s="69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1"/>
      <c r="W125" s="72"/>
    </row>
    <row r="126" spans="1:23" ht="17.25" customHeight="1" thickBot="1">
      <c r="A126" s="127" t="s">
        <v>17</v>
      </c>
      <c r="B126" s="85">
        <v>951</v>
      </c>
      <c r="C126" s="86"/>
      <c r="D126" s="86" t="s">
        <v>233</v>
      </c>
      <c r="E126" s="114">
        <f>E127</f>
        <v>7076.68998</v>
      </c>
      <c r="F126" s="69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1"/>
      <c r="W126" s="72"/>
    </row>
    <row r="127" spans="1:23" ht="17.25" customHeight="1" thickBot="1">
      <c r="A127" s="61" t="s">
        <v>234</v>
      </c>
      <c r="B127" s="119">
        <v>951</v>
      </c>
      <c r="C127" s="120"/>
      <c r="D127" s="120" t="s">
        <v>233</v>
      </c>
      <c r="E127" s="116">
        <v>7076.68998</v>
      </c>
      <c r="F127" s="69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1"/>
      <c r="W127" s="72"/>
    </row>
    <row r="128" spans="1:23" ht="36.75" customHeight="1" thickBot="1">
      <c r="A128" s="88" t="s">
        <v>290</v>
      </c>
      <c r="B128" s="15">
        <v>951</v>
      </c>
      <c r="C128" s="9"/>
      <c r="D128" s="9" t="s">
        <v>235</v>
      </c>
      <c r="E128" s="102">
        <f>E129</f>
        <v>10</v>
      </c>
      <c r="F128" s="69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1"/>
      <c r="W128" s="72"/>
    </row>
    <row r="129" spans="1:23" ht="17.25" customHeight="1" thickBot="1">
      <c r="A129" s="127" t="s">
        <v>17</v>
      </c>
      <c r="B129" s="85">
        <v>951</v>
      </c>
      <c r="C129" s="86"/>
      <c r="D129" s="86" t="s">
        <v>236</v>
      </c>
      <c r="E129" s="114">
        <f>E130</f>
        <v>10</v>
      </c>
      <c r="F129" s="69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1"/>
      <c r="W129" s="72"/>
    </row>
    <row r="130" spans="1:23" ht="17.25" customHeight="1" thickBot="1">
      <c r="A130" s="61" t="s">
        <v>234</v>
      </c>
      <c r="B130" s="119">
        <v>951</v>
      </c>
      <c r="C130" s="120"/>
      <c r="D130" s="120" t="s">
        <v>236</v>
      </c>
      <c r="E130" s="116">
        <v>10</v>
      </c>
      <c r="F130" s="69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1"/>
      <c r="W130" s="72"/>
    </row>
    <row r="131" spans="1:23" ht="38.25" customHeight="1" thickBot="1">
      <c r="A131" s="88" t="s">
        <v>292</v>
      </c>
      <c r="B131" s="15">
        <v>951</v>
      </c>
      <c r="C131" s="9"/>
      <c r="D131" s="9" t="s">
        <v>237</v>
      </c>
      <c r="E131" s="140">
        <f>E132</f>
        <v>493.834</v>
      </c>
      <c r="F131" s="69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1"/>
      <c r="W131" s="72"/>
    </row>
    <row r="132" spans="1:23" ht="17.25" customHeight="1" thickBot="1">
      <c r="A132" s="127" t="s">
        <v>17</v>
      </c>
      <c r="B132" s="85">
        <v>951</v>
      </c>
      <c r="C132" s="86"/>
      <c r="D132" s="86" t="s">
        <v>238</v>
      </c>
      <c r="E132" s="114">
        <f>E133</f>
        <v>493.834</v>
      </c>
      <c r="F132" s="69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1"/>
      <c r="W132" s="72"/>
    </row>
    <row r="133" spans="1:23" ht="17.25" customHeight="1" thickBot="1">
      <c r="A133" s="61" t="s">
        <v>234</v>
      </c>
      <c r="B133" s="119">
        <v>951</v>
      </c>
      <c r="C133" s="120"/>
      <c r="D133" s="120" t="s">
        <v>238</v>
      </c>
      <c r="E133" s="116">
        <v>493.834</v>
      </c>
      <c r="F133" s="69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1"/>
      <c r="W133" s="72"/>
    </row>
    <row r="134" spans="1:23" ht="39" customHeight="1" thickBot="1">
      <c r="A134" s="82" t="s">
        <v>28</v>
      </c>
      <c r="B134" s="80" t="s">
        <v>2</v>
      </c>
      <c r="C134" s="133"/>
      <c r="D134" s="133" t="s">
        <v>167</v>
      </c>
      <c r="E134" s="103">
        <f>E135+E192</f>
        <v>122864.59573999999</v>
      </c>
      <c r="F134" s="69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1"/>
      <c r="W134" s="72"/>
    </row>
    <row r="135" spans="1:23" ht="35.25" customHeight="1" thickBot="1">
      <c r="A135" s="127" t="s">
        <v>17</v>
      </c>
      <c r="B135" s="128">
        <v>951</v>
      </c>
      <c r="C135" s="129"/>
      <c r="D135" s="128" t="s">
        <v>167</v>
      </c>
      <c r="E135" s="104">
        <f>E136+E137+E141+E145+E148+E149+E158+E160+E164+E166+E175+E177+E179+E181+E183+E185+E187+E189+E172+E143+E147+E162+E170+E168</f>
        <v>117473.72924999999</v>
      </c>
      <c r="F135" s="69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1"/>
      <c r="W135" s="72"/>
    </row>
    <row r="136" spans="1:23" ht="16.5" thickBot="1">
      <c r="A136" s="8" t="s">
        <v>29</v>
      </c>
      <c r="B136" s="15">
        <v>951</v>
      </c>
      <c r="C136" s="9"/>
      <c r="D136" s="9" t="s">
        <v>168</v>
      </c>
      <c r="E136" s="10">
        <v>2146.35</v>
      </c>
      <c r="F136" s="69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1"/>
      <c r="W136" s="72"/>
    </row>
    <row r="137" spans="1:23" ht="48" thickBot="1">
      <c r="A137" s="8" t="s">
        <v>5</v>
      </c>
      <c r="B137" s="15">
        <v>951</v>
      </c>
      <c r="C137" s="9"/>
      <c r="D137" s="9" t="s">
        <v>167</v>
      </c>
      <c r="E137" s="102">
        <f>E138+E139+E140</f>
        <v>4183.4</v>
      </c>
      <c r="F137" s="122" t="e">
        <f>#REF!+#REF!+F160+F162+#REF!+#REF!+#REF!+#REF!+#REF!+#REF!+#REF!+F189</f>
        <v>#REF!</v>
      </c>
      <c r="G137" s="23" t="e">
        <f>#REF!+#REF!+G160+G162+#REF!+#REF!+#REF!+#REF!+#REF!+#REF!+#REF!+G189</f>
        <v>#REF!</v>
      </c>
      <c r="H137" s="23" t="e">
        <f>#REF!+#REF!+H160+H162+#REF!+#REF!+#REF!+#REF!+#REF!+#REF!+#REF!+H189</f>
        <v>#REF!</v>
      </c>
      <c r="I137" s="23" t="e">
        <f>#REF!+#REF!+I160+I162+#REF!+#REF!+#REF!+#REF!+#REF!+#REF!+#REF!+I189</f>
        <v>#REF!</v>
      </c>
      <c r="J137" s="23" t="e">
        <f>#REF!+#REF!+J160+J162+#REF!+#REF!+#REF!+#REF!+#REF!+#REF!+#REF!+J189</f>
        <v>#REF!</v>
      </c>
      <c r="K137" s="23" t="e">
        <f>#REF!+#REF!+K160+K162+#REF!+#REF!+#REF!+#REF!+#REF!+#REF!+#REF!+K189</f>
        <v>#REF!</v>
      </c>
      <c r="L137" s="23" t="e">
        <f>#REF!+#REF!+L160+L162+#REF!+#REF!+#REF!+#REF!+#REF!+#REF!+#REF!+L189</f>
        <v>#REF!</v>
      </c>
      <c r="M137" s="23" t="e">
        <f>#REF!+#REF!+M160+M162+#REF!+#REF!+#REF!+#REF!+#REF!+#REF!+#REF!+M189</f>
        <v>#REF!</v>
      </c>
      <c r="N137" s="23" t="e">
        <f>#REF!+#REF!+N160+N162+#REF!+#REF!+#REF!+#REF!+#REF!+#REF!+#REF!+N189</f>
        <v>#REF!</v>
      </c>
      <c r="O137" s="23" t="e">
        <f>#REF!+#REF!+O160+O162+#REF!+#REF!+#REF!+#REF!+#REF!+#REF!+#REF!+O189</f>
        <v>#REF!</v>
      </c>
      <c r="P137" s="23" t="e">
        <f>#REF!+#REF!+P160+P162+#REF!+#REF!+#REF!+#REF!+#REF!+#REF!+#REF!+P189</f>
        <v>#REF!</v>
      </c>
      <c r="Q137" s="23" t="e">
        <f>#REF!+#REF!+Q160+Q162+#REF!+#REF!+#REF!+#REF!+#REF!+#REF!+#REF!+Q189</f>
        <v>#REF!</v>
      </c>
      <c r="R137" s="23" t="e">
        <f>#REF!+#REF!+R160+R162+#REF!+#REF!+#REF!+#REF!+#REF!+#REF!+#REF!+R189</f>
        <v>#REF!</v>
      </c>
      <c r="S137" s="23" t="e">
        <f>#REF!+#REF!+S160+S162+#REF!+#REF!+#REF!+#REF!+#REF!+#REF!+#REF!+S189</f>
        <v>#REF!</v>
      </c>
      <c r="T137" s="23" t="e">
        <f>#REF!+#REF!+T160+T162+#REF!+#REF!+#REF!+#REF!+#REF!+#REF!+#REF!+T189</f>
        <v>#REF!</v>
      </c>
      <c r="U137" s="23" t="e">
        <f>#REF!+#REF!+U160+U162+#REF!+#REF!+#REF!+#REF!+#REF!+#REF!+#REF!+U189</f>
        <v>#REF!</v>
      </c>
      <c r="V137" s="45" t="e">
        <f>#REF!+#REF!+V160+V162+#REF!+#REF!+#REF!+#REF!+#REF!+#REF!+#REF!+V189</f>
        <v>#REF!</v>
      </c>
      <c r="W137" s="44" t="e">
        <f>V137/E135*100</f>
        <v>#REF!</v>
      </c>
    </row>
    <row r="138" spans="1:23" ht="20.25" customHeight="1" outlineLevel="3" thickBot="1">
      <c r="A138" s="83" t="s">
        <v>89</v>
      </c>
      <c r="B138" s="84">
        <v>951</v>
      </c>
      <c r="C138" s="63"/>
      <c r="D138" s="63" t="s">
        <v>169</v>
      </c>
      <c r="E138" s="101">
        <v>2229</v>
      </c>
      <c r="F138" s="123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46"/>
      <c r="W138" s="44"/>
    </row>
    <row r="139" spans="1:23" ht="18.75" customHeight="1" outlineLevel="6" thickBot="1">
      <c r="A139" s="61" t="s">
        <v>90</v>
      </c>
      <c r="B139" s="62">
        <v>951</v>
      </c>
      <c r="C139" s="63"/>
      <c r="D139" s="63" t="s">
        <v>170</v>
      </c>
      <c r="E139" s="101">
        <v>1954.4</v>
      </c>
      <c r="F139" s="124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 t="e">
        <f>#REF!</f>
        <v>#REF!</v>
      </c>
      <c r="O139" s="25" t="e">
        <f>#REF!</f>
        <v>#REF!</v>
      </c>
      <c r="P139" s="25" t="e">
        <f>#REF!</f>
        <v>#REF!</v>
      </c>
      <c r="Q139" s="25" t="e">
        <f>#REF!</f>
        <v>#REF!</v>
      </c>
      <c r="R139" s="25" t="e">
        <f>#REF!</f>
        <v>#REF!</v>
      </c>
      <c r="S139" s="25" t="e">
        <f>#REF!</f>
        <v>#REF!</v>
      </c>
      <c r="T139" s="25" t="e">
        <f>#REF!</f>
        <v>#REF!</v>
      </c>
      <c r="U139" s="25" t="e">
        <f>#REF!</f>
        <v>#REF!</v>
      </c>
      <c r="V139" s="49" t="e">
        <f>#REF!</f>
        <v>#REF!</v>
      </c>
      <c r="W139" s="44" t="e">
        <f>V139/E138*100</f>
        <v>#REF!</v>
      </c>
    </row>
    <row r="140" spans="1:23" ht="21.75" customHeight="1" outlineLevel="6" thickBot="1">
      <c r="A140" s="61" t="s">
        <v>84</v>
      </c>
      <c r="B140" s="62">
        <v>951</v>
      </c>
      <c r="C140" s="63"/>
      <c r="D140" s="63" t="s">
        <v>171</v>
      </c>
      <c r="E140" s="101">
        <v>0</v>
      </c>
      <c r="F140" s="40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53"/>
      <c r="W140" s="44"/>
    </row>
    <row r="141" spans="1:23" ht="19.5" customHeight="1" outlineLevel="6" thickBot="1">
      <c r="A141" s="8" t="s">
        <v>6</v>
      </c>
      <c r="B141" s="15">
        <v>951</v>
      </c>
      <c r="C141" s="9"/>
      <c r="D141" s="9" t="s">
        <v>167</v>
      </c>
      <c r="E141" s="10">
        <f>E142</f>
        <v>8167.61</v>
      </c>
      <c r="F141" s="40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53"/>
      <c r="W141" s="44"/>
    </row>
    <row r="142" spans="1:23" ht="19.5" customHeight="1" outlineLevel="6" thickBot="1">
      <c r="A142" s="83" t="s">
        <v>85</v>
      </c>
      <c r="B142" s="62">
        <v>951</v>
      </c>
      <c r="C142" s="63"/>
      <c r="D142" s="63" t="s">
        <v>169</v>
      </c>
      <c r="E142" s="65">
        <v>8167.61</v>
      </c>
      <c r="F142" s="40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53"/>
      <c r="W142" s="44"/>
    </row>
    <row r="143" spans="1:23" ht="21" customHeight="1" outlineLevel="6" thickBot="1">
      <c r="A143" s="8" t="s">
        <v>80</v>
      </c>
      <c r="B143" s="15">
        <v>951</v>
      </c>
      <c r="C143" s="9"/>
      <c r="D143" s="9" t="s">
        <v>167</v>
      </c>
      <c r="E143" s="10">
        <f>E144</f>
        <v>431.262</v>
      </c>
      <c r="F143" s="22">
        <v>96</v>
      </c>
      <c r="G143" s="7">
        <v>96</v>
      </c>
      <c r="H143" s="7">
        <v>96</v>
      </c>
      <c r="I143" s="7">
        <v>96</v>
      </c>
      <c r="J143" s="7">
        <v>96</v>
      </c>
      <c r="K143" s="7">
        <v>96</v>
      </c>
      <c r="L143" s="7">
        <v>96</v>
      </c>
      <c r="M143" s="7">
        <v>96</v>
      </c>
      <c r="N143" s="7">
        <v>96</v>
      </c>
      <c r="O143" s="7">
        <v>96</v>
      </c>
      <c r="P143" s="7">
        <v>96</v>
      </c>
      <c r="Q143" s="7">
        <v>96</v>
      </c>
      <c r="R143" s="7">
        <v>96</v>
      </c>
      <c r="S143" s="7">
        <v>96</v>
      </c>
      <c r="T143" s="7">
        <v>96</v>
      </c>
      <c r="U143" s="32">
        <v>96</v>
      </c>
      <c r="V143" s="48">
        <v>141</v>
      </c>
      <c r="W143" s="44">
        <f>V143/E141*100</f>
        <v>1.7263312033752838</v>
      </c>
    </row>
    <row r="144" spans="1:23" ht="37.5" customHeight="1" outlineLevel="3" thickBot="1">
      <c r="A144" s="61" t="s">
        <v>81</v>
      </c>
      <c r="B144" s="62">
        <v>951</v>
      </c>
      <c r="C144" s="63"/>
      <c r="D144" s="63" t="s">
        <v>172</v>
      </c>
      <c r="E144" s="65">
        <v>431.262</v>
      </c>
      <c r="F144" s="123" t="e">
        <f>#REF!</f>
        <v>#REF!</v>
      </c>
      <c r="G144" s="26" t="e">
        <f>#REF!</f>
        <v>#REF!</v>
      </c>
      <c r="H144" s="26" t="e">
        <f>#REF!</f>
        <v>#REF!</v>
      </c>
      <c r="I144" s="26" t="e">
        <f>#REF!</f>
        <v>#REF!</v>
      </c>
      <c r="J144" s="26" t="e">
        <f>#REF!</f>
        <v>#REF!</v>
      </c>
      <c r="K144" s="26" t="e">
        <f>#REF!</f>
        <v>#REF!</v>
      </c>
      <c r="L144" s="26" t="e">
        <f>#REF!</f>
        <v>#REF!</v>
      </c>
      <c r="M144" s="26" t="e">
        <f>#REF!</f>
        <v>#REF!</v>
      </c>
      <c r="N144" s="26" t="e">
        <f>#REF!</f>
        <v>#REF!</v>
      </c>
      <c r="O144" s="26" t="e">
        <f>#REF!</f>
        <v>#REF!</v>
      </c>
      <c r="P144" s="26" t="e">
        <f>#REF!</f>
        <v>#REF!</v>
      </c>
      <c r="Q144" s="26" t="e">
        <f>#REF!</f>
        <v>#REF!</v>
      </c>
      <c r="R144" s="26" t="e">
        <f>#REF!</f>
        <v>#REF!</v>
      </c>
      <c r="S144" s="26" t="e">
        <f>#REF!</f>
        <v>#REF!</v>
      </c>
      <c r="T144" s="26" t="e">
        <f>#REF!</f>
        <v>#REF!</v>
      </c>
      <c r="U144" s="26" t="e">
        <f>#REF!</f>
        <v>#REF!</v>
      </c>
      <c r="V144" s="50" t="e">
        <f>#REF!</f>
        <v>#REF!</v>
      </c>
      <c r="W144" s="44" t="e">
        <f>V144/E142*100</f>
        <v>#REF!</v>
      </c>
    </row>
    <row r="145" spans="1:23" ht="18.75" customHeight="1" outlineLevel="3" thickBot="1">
      <c r="A145" s="8" t="s">
        <v>7</v>
      </c>
      <c r="B145" s="15">
        <v>951</v>
      </c>
      <c r="C145" s="9"/>
      <c r="D145" s="9" t="s">
        <v>167</v>
      </c>
      <c r="E145" s="10">
        <f>E146</f>
        <v>6002.944</v>
      </c>
      <c r="F145" s="98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100"/>
      <c r="W145" s="44"/>
    </row>
    <row r="146" spans="1:23" ht="33" customHeight="1" outlineLevel="3" thickBot="1">
      <c r="A146" s="83" t="s">
        <v>86</v>
      </c>
      <c r="B146" s="62">
        <v>951</v>
      </c>
      <c r="C146" s="63"/>
      <c r="D146" s="63" t="s">
        <v>169</v>
      </c>
      <c r="E146" s="65">
        <v>6002.944</v>
      </c>
      <c r="F146" s="98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100"/>
      <c r="W146" s="44"/>
    </row>
    <row r="147" spans="1:23" ht="20.25" customHeight="1" outlineLevel="5" thickBot="1">
      <c r="A147" s="110" t="s">
        <v>94</v>
      </c>
      <c r="B147" s="15">
        <v>951</v>
      </c>
      <c r="C147" s="9"/>
      <c r="D147" s="9" t="s">
        <v>173</v>
      </c>
      <c r="E147" s="10">
        <v>0</v>
      </c>
      <c r="F147" s="40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53"/>
      <c r="W147" s="44"/>
    </row>
    <row r="148" spans="1:23" ht="32.25" outlineLevel="4" thickBot="1">
      <c r="A148" s="8" t="s">
        <v>30</v>
      </c>
      <c r="B148" s="15">
        <v>951</v>
      </c>
      <c r="C148" s="9"/>
      <c r="D148" s="9" t="s">
        <v>174</v>
      </c>
      <c r="E148" s="10">
        <v>200</v>
      </c>
      <c r="F148" s="125" t="e">
        <f>#REF!</f>
        <v>#REF!</v>
      </c>
      <c r="G148" s="27" t="e">
        <f>#REF!</f>
        <v>#REF!</v>
      </c>
      <c r="H148" s="27" t="e">
        <f>#REF!</f>
        <v>#REF!</v>
      </c>
      <c r="I148" s="27" t="e">
        <f>#REF!</f>
        <v>#REF!</v>
      </c>
      <c r="J148" s="27" t="e">
        <f>#REF!</f>
        <v>#REF!</v>
      </c>
      <c r="K148" s="27" t="e">
        <f>#REF!</f>
        <v>#REF!</v>
      </c>
      <c r="L148" s="27" t="e">
        <f>#REF!</f>
        <v>#REF!</v>
      </c>
      <c r="M148" s="27" t="e">
        <f>#REF!</f>
        <v>#REF!</v>
      </c>
      <c r="N148" s="27" t="e">
        <f>#REF!</f>
        <v>#REF!</v>
      </c>
      <c r="O148" s="27" t="e">
        <f>#REF!</f>
        <v>#REF!</v>
      </c>
      <c r="P148" s="27" t="e">
        <f>#REF!</f>
        <v>#REF!</v>
      </c>
      <c r="Q148" s="27" t="e">
        <f>#REF!</f>
        <v>#REF!</v>
      </c>
      <c r="R148" s="27" t="e">
        <f>#REF!</f>
        <v>#REF!</v>
      </c>
      <c r="S148" s="27" t="e">
        <f>#REF!</f>
        <v>#REF!</v>
      </c>
      <c r="T148" s="27" t="e">
        <f>#REF!</f>
        <v>#REF!</v>
      </c>
      <c r="U148" s="27" t="e">
        <f>#REF!</f>
        <v>#REF!</v>
      </c>
      <c r="V148" s="47" t="e">
        <f>#REF!</f>
        <v>#REF!</v>
      </c>
      <c r="W148" s="44" t="e">
        <f>V148/E146*100</f>
        <v>#REF!</v>
      </c>
    </row>
    <row r="149" spans="1:23" ht="16.5" outlineLevel="4" thickBot="1">
      <c r="A149" s="8" t="s">
        <v>8</v>
      </c>
      <c r="B149" s="15">
        <v>951</v>
      </c>
      <c r="C149" s="9"/>
      <c r="D149" s="9" t="s">
        <v>167</v>
      </c>
      <c r="E149" s="102">
        <f>E150+E151+E153+E155+E156+E157+E152+E154</f>
        <v>50349.46177999999</v>
      </c>
      <c r="F149" s="40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09"/>
      <c r="W149" s="44"/>
    </row>
    <row r="150" spans="1:23" ht="16.5" outlineLevel="5" thickBot="1">
      <c r="A150" s="61" t="s">
        <v>9</v>
      </c>
      <c r="B150" s="62">
        <v>951</v>
      </c>
      <c r="C150" s="63"/>
      <c r="D150" s="63" t="s">
        <v>175</v>
      </c>
      <c r="E150" s="113">
        <v>2045</v>
      </c>
      <c r="F150" s="2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2"/>
      <c r="V150" s="48">
        <v>0</v>
      </c>
      <c r="W150" s="44">
        <f>V150/E148*100</f>
        <v>0</v>
      </c>
    </row>
    <row r="151" spans="1:23" ht="19.5" customHeight="1" outlineLevel="5" thickBot="1">
      <c r="A151" s="83" t="s">
        <v>86</v>
      </c>
      <c r="B151" s="62">
        <v>951</v>
      </c>
      <c r="C151" s="63"/>
      <c r="D151" s="63" t="s">
        <v>169</v>
      </c>
      <c r="E151" s="113">
        <v>19513.557</v>
      </c>
      <c r="F151" s="40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53"/>
      <c r="W151" s="44"/>
    </row>
    <row r="152" spans="1:23" ht="16.5" outlineLevel="5" thickBot="1">
      <c r="A152" s="61" t="s">
        <v>84</v>
      </c>
      <c r="B152" s="62">
        <v>951</v>
      </c>
      <c r="C152" s="63"/>
      <c r="D152" s="63" t="s">
        <v>171</v>
      </c>
      <c r="E152" s="113">
        <f>383.54908+9.78993+3.65378</f>
        <v>396.99279</v>
      </c>
      <c r="F152" s="2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2"/>
      <c r="V152" s="48">
        <v>9539.0701</v>
      </c>
      <c r="W152" s="44">
        <f>V152/E151*100</f>
        <v>48.884322320118265</v>
      </c>
    </row>
    <row r="153" spans="1:23" ht="19.5" customHeight="1" outlineLevel="4" thickBot="1">
      <c r="A153" s="61" t="s">
        <v>31</v>
      </c>
      <c r="B153" s="62">
        <v>951</v>
      </c>
      <c r="C153" s="63"/>
      <c r="D153" s="63" t="s">
        <v>176</v>
      </c>
      <c r="E153" s="65">
        <f>25967.31817+26.18782</f>
        <v>25993.505989999998</v>
      </c>
      <c r="F153" s="40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57"/>
      <c r="W153" s="44"/>
    </row>
    <row r="154" spans="1:23" ht="19.5" customHeight="1" outlineLevel="4" thickBot="1">
      <c r="A154" s="61" t="s">
        <v>296</v>
      </c>
      <c r="B154" s="62">
        <v>951</v>
      </c>
      <c r="C154" s="63"/>
      <c r="D154" s="63" t="s">
        <v>297</v>
      </c>
      <c r="E154" s="65">
        <v>20</v>
      </c>
      <c r="F154" s="40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57"/>
      <c r="W154" s="44"/>
    </row>
    <row r="155" spans="1:23" ht="32.25" outlineLevel="5" thickBot="1">
      <c r="A155" s="66" t="s">
        <v>32</v>
      </c>
      <c r="B155" s="62">
        <v>951</v>
      </c>
      <c r="C155" s="63"/>
      <c r="D155" s="63" t="s">
        <v>179</v>
      </c>
      <c r="E155" s="113">
        <v>1090.057</v>
      </c>
      <c r="F155" s="40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53"/>
      <c r="W155" s="44"/>
    </row>
    <row r="156" spans="1:23" ht="32.25" outlineLevel="5" thickBot="1">
      <c r="A156" s="66" t="s">
        <v>33</v>
      </c>
      <c r="B156" s="62">
        <v>951</v>
      </c>
      <c r="C156" s="63"/>
      <c r="D156" s="63" t="s">
        <v>180</v>
      </c>
      <c r="E156" s="113">
        <v>582.287</v>
      </c>
      <c r="F156" s="40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53"/>
      <c r="W156" s="44"/>
    </row>
    <row r="157" spans="1:23" ht="32.25" outlineLevel="6" thickBot="1">
      <c r="A157" s="66" t="s">
        <v>34</v>
      </c>
      <c r="B157" s="62">
        <v>951</v>
      </c>
      <c r="C157" s="63"/>
      <c r="D157" s="63" t="s">
        <v>181</v>
      </c>
      <c r="E157" s="113">
        <v>708.062</v>
      </c>
      <c r="F157" s="60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53"/>
      <c r="W157" s="44"/>
    </row>
    <row r="158" spans="1:23" ht="20.25" customHeight="1" outlineLevel="6" thickBot="1">
      <c r="A158" s="8" t="s">
        <v>22</v>
      </c>
      <c r="B158" s="15">
        <v>951</v>
      </c>
      <c r="C158" s="9" t="s">
        <v>2</v>
      </c>
      <c r="D158" s="9" t="s">
        <v>182</v>
      </c>
      <c r="E158" s="10">
        <f>E159</f>
        <v>1773.24</v>
      </c>
      <c r="F158" s="60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53"/>
      <c r="W158" s="44"/>
    </row>
    <row r="159" spans="1:23" ht="34.5" customHeight="1" outlineLevel="6" thickBot="1">
      <c r="A159" s="61" t="s">
        <v>13</v>
      </c>
      <c r="B159" s="62">
        <v>951</v>
      </c>
      <c r="C159" s="63" t="s">
        <v>2</v>
      </c>
      <c r="D159" s="63" t="s">
        <v>183</v>
      </c>
      <c r="E159" s="65">
        <v>1773.24</v>
      </c>
      <c r="F159" s="60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53"/>
      <c r="W159" s="44"/>
    </row>
    <row r="160" spans="1:23" ht="18" customHeight="1" outlineLevel="6" thickBot="1">
      <c r="A160" s="8" t="s">
        <v>10</v>
      </c>
      <c r="B160" s="15">
        <v>951</v>
      </c>
      <c r="C160" s="9"/>
      <c r="D160" s="9" t="s">
        <v>182</v>
      </c>
      <c r="E160" s="10">
        <f>E161</f>
        <v>0</v>
      </c>
      <c r="F160" s="126" t="e">
        <f>#REF!+#REF!</f>
        <v>#REF!</v>
      </c>
      <c r="G160" s="24" t="e">
        <f>#REF!+#REF!</f>
        <v>#REF!</v>
      </c>
      <c r="H160" s="24" t="e">
        <f>#REF!+#REF!</f>
        <v>#REF!</v>
      </c>
      <c r="I160" s="24" t="e">
        <f>#REF!+#REF!</f>
        <v>#REF!</v>
      </c>
      <c r="J160" s="24" t="e">
        <f>#REF!+#REF!</f>
        <v>#REF!</v>
      </c>
      <c r="K160" s="24" t="e">
        <f>#REF!+#REF!</f>
        <v>#REF!</v>
      </c>
      <c r="L160" s="24" t="e">
        <f>#REF!+#REF!</f>
        <v>#REF!</v>
      </c>
      <c r="M160" s="24" t="e">
        <f>#REF!+#REF!</f>
        <v>#REF!</v>
      </c>
      <c r="N160" s="24" t="e">
        <f>#REF!+#REF!</f>
        <v>#REF!</v>
      </c>
      <c r="O160" s="24" t="e">
        <f>#REF!+#REF!</f>
        <v>#REF!</v>
      </c>
      <c r="P160" s="24" t="e">
        <f>#REF!+#REF!</f>
        <v>#REF!</v>
      </c>
      <c r="Q160" s="24" t="e">
        <f>#REF!+#REF!</f>
        <v>#REF!</v>
      </c>
      <c r="R160" s="24" t="e">
        <f>#REF!+#REF!</f>
        <v>#REF!</v>
      </c>
      <c r="S160" s="24" t="e">
        <f>#REF!+#REF!</f>
        <v>#REF!</v>
      </c>
      <c r="T160" s="24" t="e">
        <f>#REF!+#REF!</f>
        <v>#REF!</v>
      </c>
      <c r="U160" s="24" t="e">
        <f>#REF!+#REF!</f>
        <v>#REF!</v>
      </c>
      <c r="V160" s="52" t="e">
        <f>#REF!+#REF!</f>
        <v>#REF!</v>
      </c>
      <c r="W160" s="44" t="e">
        <f>V160/E158*100</f>
        <v>#REF!</v>
      </c>
    </row>
    <row r="161" spans="1:23" ht="33.75" customHeight="1" outlineLevel="4" thickBot="1">
      <c r="A161" s="61" t="s">
        <v>38</v>
      </c>
      <c r="B161" s="62">
        <v>951</v>
      </c>
      <c r="C161" s="63"/>
      <c r="D161" s="63" t="s">
        <v>184</v>
      </c>
      <c r="E161" s="65">
        <v>0</v>
      </c>
      <c r="F161" s="125" t="e">
        <f>#REF!</f>
        <v>#REF!</v>
      </c>
      <c r="G161" s="27" t="e">
        <f>#REF!</f>
        <v>#REF!</v>
      </c>
      <c r="H161" s="27" t="e">
        <f>#REF!</f>
        <v>#REF!</v>
      </c>
      <c r="I161" s="27" t="e">
        <f>#REF!</f>
        <v>#REF!</v>
      </c>
      <c r="J161" s="27" t="e">
        <f>#REF!</f>
        <v>#REF!</v>
      </c>
      <c r="K161" s="27" t="e">
        <f>#REF!</f>
        <v>#REF!</v>
      </c>
      <c r="L161" s="27" t="e">
        <f>#REF!</f>
        <v>#REF!</v>
      </c>
      <c r="M161" s="27" t="e">
        <f>#REF!</f>
        <v>#REF!</v>
      </c>
      <c r="N161" s="27" t="e">
        <f>#REF!</f>
        <v>#REF!</v>
      </c>
      <c r="O161" s="27" t="e">
        <f>#REF!</f>
        <v>#REF!</v>
      </c>
      <c r="P161" s="27" t="e">
        <f>#REF!</f>
        <v>#REF!</v>
      </c>
      <c r="Q161" s="27" t="e">
        <f>#REF!</f>
        <v>#REF!</v>
      </c>
      <c r="R161" s="27" t="e">
        <f>#REF!</f>
        <v>#REF!</v>
      </c>
      <c r="S161" s="27" t="e">
        <f>#REF!</f>
        <v>#REF!</v>
      </c>
      <c r="T161" s="27" t="e">
        <f>#REF!</f>
        <v>#REF!</v>
      </c>
      <c r="U161" s="27" t="e">
        <f>#REF!</f>
        <v>#REF!</v>
      </c>
      <c r="V161" s="51" t="e">
        <f>#REF!</f>
        <v>#REF!</v>
      </c>
      <c r="W161" s="44" t="e">
        <f>V161/E159*100</f>
        <v>#REF!</v>
      </c>
    </row>
    <row r="162" spans="1:23" ht="33" customHeight="1" outlineLevel="6" thickBot="1">
      <c r="A162" s="8" t="s">
        <v>95</v>
      </c>
      <c r="B162" s="15">
        <v>951</v>
      </c>
      <c r="C162" s="9"/>
      <c r="D162" s="9" t="s">
        <v>182</v>
      </c>
      <c r="E162" s="102">
        <f>E163</f>
        <v>499.319</v>
      </c>
      <c r="F162" s="126" t="e">
        <f>#REF!+#REF!</f>
        <v>#REF!</v>
      </c>
      <c r="G162" s="24" t="e">
        <f>#REF!+#REF!</f>
        <v>#REF!</v>
      </c>
      <c r="H162" s="24" t="e">
        <f>#REF!+#REF!</f>
        <v>#REF!</v>
      </c>
      <c r="I162" s="24" t="e">
        <f>#REF!+#REF!</f>
        <v>#REF!</v>
      </c>
      <c r="J162" s="24" t="e">
        <f>#REF!+#REF!</f>
        <v>#REF!</v>
      </c>
      <c r="K162" s="24" t="e">
        <f>#REF!+#REF!</f>
        <v>#REF!</v>
      </c>
      <c r="L162" s="24" t="e">
        <f>#REF!+#REF!</f>
        <v>#REF!</v>
      </c>
      <c r="M162" s="24" t="e">
        <f>#REF!+#REF!</f>
        <v>#REF!</v>
      </c>
      <c r="N162" s="24" t="e">
        <f>#REF!+#REF!</f>
        <v>#REF!</v>
      </c>
      <c r="O162" s="24" t="e">
        <f>#REF!+#REF!</f>
        <v>#REF!</v>
      </c>
      <c r="P162" s="24" t="e">
        <f>#REF!+#REF!</f>
        <v>#REF!</v>
      </c>
      <c r="Q162" s="24" t="e">
        <f>#REF!+#REF!</f>
        <v>#REF!</v>
      </c>
      <c r="R162" s="24" t="e">
        <f>#REF!+#REF!</f>
        <v>#REF!</v>
      </c>
      <c r="S162" s="24" t="e">
        <f>#REF!+#REF!</f>
        <v>#REF!</v>
      </c>
      <c r="T162" s="24" t="e">
        <f>#REF!+#REF!</f>
        <v>#REF!</v>
      </c>
      <c r="U162" s="24" t="e">
        <f>#REF!+#REF!</f>
        <v>#REF!</v>
      </c>
      <c r="V162" s="52" t="e">
        <f>#REF!+#REF!</f>
        <v>#REF!</v>
      </c>
      <c r="W162" s="44" t="e">
        <f>V162/E160*100</f>
        <v>#REF!</v>
      </c>
    </row>
    <row r="163" spans="1:23" ht="48" outlineLevel="6" thickBot="1">
      <c r="A163" s="61" t="s">
        <v>96</v>
      </c>
      <c r="B163" s="62">
        <v>951</v>
      </c>
      <c r="C163" s="63"/>
      <c r="D163" s="63" t="s">
        <v>185</v>
      </c>
      <c r="E163" s="101">
        <v>499.319</v>
      </c>
      <c r="F163" s="2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2"/>
      <c r="V163" s="48"/>
      <c r="W163" s="44"/>
    </row>
    <row r="164" spans="1:23" ht="16.5" outlineLevel="6" thickBot="1">
      <c r="A164" s="8" t="s">
        <v>271</v>
      </c>
      <c r="B164" s="15">
        <v>951</v>
      </c>
      <c r="C164" s="9"/>
      <c r="D164" s="9" t="s">
        <v>182</v>
      </c>
      <c r="E164" s="102">
        <f>E165</f>
        <v>8178.529</v>
      </c>
      <c r="F164" s="2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2"/>
      <c r="V164" s="48"/>
      <c r="W164" s="44"/>
    </row>
    <row r="165" spans="1:23" ht="19.5" customHeight="1" outlineLevel="6" thickBot="1">
      <c r="A165" s="61" t="s">
        <v>293</v>
      </c>
      <c r="B165" s="62">
        <v>951</v>
      </c>
      <c r="C165" s="63"/>
      <c r="D165" s="63" t="s">
        <v>272</v>
      </c>
      <c r="E165" s="101">
        <v>8178.529</v>
      </c>
      <c r="F165" s="2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2"/>
      <c r="V165" s="48"/>
      <c r="W165" s="44"/>
    </row>
    <row r="166" spans="1:23" ht="19.5" customHeight="1" outlineLevel="6" thickBot="1">
      <c r="A166" s="8" t="s">
        <v>294</v>
      </c>
      <c r="B166" s="15">
        <v>951</v>
      </c>
      <c r="C166" s="9"/>
      <c r="D166" s="9" t="s">
        <v>182</v>
      </c>
      <c r="E166" s="102">
        <f>E167</f>
        <v>951.77856</v>
      </c>
      <c r="F166" s="2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2"/>
      <c r="V166" s="48"/>
      <c r="W166" s="44"/>
    </row>
    <row r="167" spans="1:23" ht="19.5" customHeight="1" outlineLevel="6" thickBot="1">
      <c r="A167" s="61" t="s">
        <v>293</v>
      </c>
      <c r="B167" s="62">
        <v>951</v>
      </c>
      <c r="C167" s="63"/>
      <c r="D167" s="63" t="s">
        <v>272</v>
      </c>
      <c r="E167" s="101">
        <v>951.77856</v>
      </c>
      <c r="F167" s="2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2"/>
      <c r="V167" s="48"/>
      <c r="W167" s="44"/>
    </row>
    <row r="168" spans="1:23" ht="16.5" outlineLevel="6" thickBot="1">
      <c r="A168" s="8" t="s">
        <v>262</v>
      </c>
      <c r="B168" s="15">
        <v>951</v>
      </c>
      <c r="C168" s="9"/>
      <c r="D168" s="9" t="s">
        <v>182</v>
      </c>
      <c r="E168" s="102">
        <f>E169</f>
        <v>6700</v>
      </c>
      <c r="F168" s="2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2"/>
      <c r="V168" s="48"/>
      <c r="W168" s="44"/>
    </row>
    <row r="169" spans="1:23" ht="48" outlineLevel="6" thickBot="1">
      <c r="A169" s="61" t="s">
        <v>263</v>
      </c>
      <c r="B169" s="62">
        <v>951</v>
      </c>
      <c r="C169" s="63"/>
      <c r="D169" s="63" t="s">
        <v>264</v>
      </c>
      <c r="E169" s="101">
        <v>6700</v>
      </c>
      <c r="F169" s="2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2"/>
      <c r="V169" s="48"/>
      <c r="W169" s="44"/>
    </row>
    <row r="170" spans="1:23" ht="16.5" outlineLevel="5" thickBot="1">
      <c r="A170" s="67" t="s">
        <v>97</v>
      </c>
      <c r="B170" s="15">
        <v>951</v>
      </c>
      <c r="C170" s="9"/>
      <c r="D170" s="9" t="s">
        <v>182</v>
      </c>
      <c r="E170" s="102">
        <f>E171</f>
        <v>622.55133</v>
      </c>
      <c r="F170" s="2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2"/>
      <c r="V170" s="48">
        <v>110.26701</v>
      </c>
      <c r="W170" s="44" t="e">
        <f>V170/#REF!*100</f>
        <v>#REF!</v>
      </c>
    </row>
    <row r="171" spans="1:23" ht="33" customHeight="1" outlineLevel="5" thickBot="1">
      <c r="A171" s="66" t="s">
        <v>98</v>
      </c>
      <c r="B171" s="62">
        <v>951</v>
      </c>
      <c r="C171" s="63"/>
      <c r="D171" s="63" t="s">
        <v>186</v>
      </c>
      <c r="E171" s="101">
        <v>622.55133</v>
      </c>
      <c r="F171" s="2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2"/>
      <c r="V171" s="48">
        <v>2639.87191</v>
      </c>
      <c r="W171" s="44" t="e">
        <f>V171/#REF!*100</f>
        <v>#REF!</v>
      </c>
    </row>
    <row r="172" spans="1:23" ht="22.5" customHeight="1" outlineLevel="5" thickBot="1">
      <c r="A172" s="8" t="s">
        <v>73</v>
      </c>
      <c r="B172" s="15">
        <v>951</v>
      </c>
      <c r="C172" s="9"/>
      <c r="D172" s="9" t="s">
        <v>182</v>
      </c>
      <c r="E172" s="102">
        <f>E173+E174</f>
        <v>0.722</v>
      </c>
      <c r="F172" s="2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2"/>
      <c r="V172" s="48"/>
      <c r="W172" s="44"/>
    </row>
    <row r="173" spans="1:23" ht="20.25" customHeight="1" outlineLevel="5" thickBot="1">
      <c r="A173" s="66" t="s">
        <v>74</v>
      </c>
      <c r="B173" s="62">
        <v>951</v>
      </c>
      <c r="C173" s="63"/>
      <c r="D173" s="63" t="s">
        <v>187</v>
      </c>
      <c r="E173" s="101">
        <v>0.722</v>
      </c>
      <c r="F173" s="2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2"/>
      <c r="V173" s="48"/>
      <c r="W173" s="44"/>
    </row>
    <row r="174" spans="1:23" ht="20.25" customHeight="1" outlineLevel="5" thickBot="1">
      <c r="A174" s="61" t="s">
        <v>99</v>
      </c>
      <c r="B174" s="62">
        <v>951</v>
      </c>
      <c r="C174" s="63"/>
      <c r="D174" s="63" t="s">
        <v>188</v>
      </c>
      <c r="E174" s="101">
        <v>0</v>
      </c>
      <c r="F174" s="2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2"/>
      <c r="V174" s="48"/>
      <c r="W174" s="44"/>
    </row>
    <row r="175" spans="1:23" ht="26.25" customHeight="1" outlineLevel="5" thickBot="1">
      <c r="A175" s="121" t="s">
        <v>92</v>
      </c>
      <c r="B175" s="15">
        <v>951</v>
      </c>
      <c r="C175" s="9"/>
      <c r="D175" s="9" t="s">
        <v>107</v>
      </c>
      <c r="E175" s="102">
        <f>E176</f>
        <v>274.00272</v>
      </c>
      <c r="F175" s="2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2"/>
      <c r="V175" s="48"/>
      <c r="W175" s="44"/>
    </row>
    <row r="176" spans="1:23" ht="24" customHeight="1" outlineLevel="5" thickBot="1">
      <c r="A176" s="61" t="s">
        <v>227</v>
      </c>
      <c r="B176" s="84">
        <v>951</v>
      </c>
      <c r="C176" s="63"/>
      <c r="D176" s="63" t="s">
        <v>226</v>
      </c>
      <c r="E176" s="65">
        <v>274.00272</v>
      </c>
      <c r="F176" s="2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2"/>
      <c r="V176" s="48"/>
      <c r="W176" s="44"/>
    </row>
    <row r="177" spans="1:23" ht="24" customHeight="1" outlineLevel="5" thickBot="1">
      <c r="A177" s="8" t="s">
        <v>11</v>
      </c>
      <c r="B177" s="15">
        <v>951</v>
      </c>
      <c r="C177" s="9"/>
      <c r="D177" s="9" t="s">
        <v>107</v>
      </c>
      <c r="E177" s="102">
        <f>E178</f>
        <v>1695.826</v>
      </c>
      <c r="F177" s="2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2"/>
      <c r="V177" s="48"/>
      <c r="W177" s="44"/>
    </row>
    <row r="178" spans="1:23" ht="37.5" customHeight="1" outlineLevel="5" thickBot="1">
      <c r="A178" s="83" t="s">
        <v>85</v>
      </c>
      <c r="B178" s="84">
        <v>951</v>
      </c>
      <c r="C178" s="63"/>
      <c r="D178" s="63" t="s">
        <v>169</v>
      </c>
      <c r="E178" s="65">
        <v>1695.826</v>
      </c>
      <c r="F178" s="2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2"/>
      <c r="V178" s="48"/>
      <c r="W178" s="44"/>
    </row>
    <row r="179" spans="1:23" ht="19.5" outlineLevel="6" thickBot="1">
      <c r="A179" s="121" t="s">
        <v>201</v>
      </c>
      <c r="B179" s="15">
        <v>951</v>
      </c>
      <c r="C179" s="9"/>
      <c r="D179" s="9" t="s">
        <v>107</v>
      </c>
      <c r="E179" s="10">
        <f>E180</f>
        <v>847.61299</v>
      </c>
      <c r="F179" s="20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30"/>
      <c r="V179" s="48">
        <v>0</v>
      </c>
      <c r="W179" s="44">
        <f>V179/E177*100</f>
        <v>0</v>
      </c>
    </row>
    <row r="180" spans="1:23" ht="16.5" outlineLevel="6" thickBot="1">
      <c r="A180" s="61" t="s">
        <v>227</v>
      </c>
      <c r="B180" s="62">
        <v>951</v>
      </c>
      <c r="C180" s="63"/>
      <c r="D180" s="63" t="s">
        <v>226</v>
      </c>
      <c r="E180" s="65">
        <v>847.61299</v>
      </c>
      <c r="F180" s="124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 t="e">
        <f>#REF!</f>
        <v>#REF!</v>
      </c>
      <c r="O180" s="25" t="e">
        <f>#REF!</f>
        <v>#REF!</v>
      </c>
      <c r="P180" s="25" t="e">
        <f>#REF!</f>
        <v>#REF!</v>
      </c>
      <c r="Q180" s="25" t="e">
        <f>#REF!</f>
        <v>#REF!</v>
      </c>
      <c r="R180" s="25" t="e">
        <f>#REF!</f>
        <v>#REF!</v>
      </c>
      <c r="S180" s="25" t="e">
        <f>#REF!</f>
        <v>#REF!</v>
      </c>
      <c r="T180" s="25" t="e">
        <f>#REF!</f>
        <v>#REF!</v>
      </c>
      <c r="U180" s="25" t="e">
        <f>#REF!</f>
        <v>#REF!</v>
      </c>
      <c r="V180" s="49" t="e">
        <f>#REF!</f>
        <v>#REF!</v>
      </c>
      <c r="W180" s="44" t="e">
        <f>V180/E178*100</f>
        <v>#REF!</v>
      </c>
    </row>
    <row r="181" spans="1:23" ht="16.5" outlineLevel="6" thickBot="1">
      <c r="A181" s="8" t="s">
        <v>12</v>
      </c>
      <c r="B181" s="15">
        <v>951</v>
      </c>
      <c r="C181" s="9"/>
      <c r="D181" s="9" t="s">
        <v>182</v>
      </c>
      <c r="E181" s="10">
        <f>E182</f>
        <v>720</v>
      </c>
      <c r="F181" s="117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118"/>
      <c r="W181" s="44"/>
    </row>
    <row r="182" spans="1:23" ht="32.25" outlineLevel="6" thickBot="1">
      <c r="A182" s="61" t="s">
        <v>51</v>
      </c>
      <c r="B182" s="62">
        <v>951</v>
      </c>
      <c r="C182" s="63"/>
      <c r="D182" s="63" t="s">
        <v>189</v>
      </c>
      <c r="E182" s="65">
        <v>720</v>
      </c>
      <c r="F182" s="117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118"/>
      <c r="W182" s="44"/>
    </row>
    <row r="183" spans="1:23" ht="32.25" outlineLevel="6" thickBot="1">
      <c r="A183" s="67" t="s">
        <v>15</v>
      </c>
      <c r="B183" s="15">
        <v>951</v>
      </c>
      <c r="C183" s="9"/>
      <c r="D183" s="9" t="s">
        <v>182</v>
      </c>
      <c r="E183" s="10">
        <f>E184</f>
        <v>2350</v>
      </c>
      <c r="F183" s="55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53"/>
      <c r="W183" s="44"/>
    </row>
    <row r="184" spans="1:23" ht="32.25" outlineLevel="6" thickBot="1">
      <c r="A184" s="66" t="s">
        <v>54</v>
      </c>
      <c r="B184" s="62">
        <v>951</v>
      </c>
      <c r="C184" s="63"/>
      <c r="D184" s="63" t="s">
        <v>190</v>
      </c>
      <c r="E184" s="65">
        <v>2350</v>
      </c>
      <c r="F184" s="123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50" t="e">
        <f>#REF!</f>
        <v>#REF!</v>
      </c>
      <c r="W184" s="44" t="e">
        <f>V184/E182*100</f>
        <v>#REF!</v>
      </c>
    </row>
    <row r="185" spans="1:23" ht="16.5" outlineLevel="6" thickBot="1">
      <c r="A185" s="8" t="s">
        <v>20</v>
      </c>
      <c r="B185" s="15">
        <v>951</v>
      </c>
      <c r="C185" s="9"/>
      <c r="D185" s="9" t="s">
        <v>182</v>
      </c>
      <c r="E185" s="10">
        <f>E186</f>
        <v>0</v>
      </c>
      <c r="F185" s="125" t="e">
        <f>#REF!</f>
        <v>#REF!</v>
      </c>
      <c r="G185" s="27" t="e">
        <f>#REF!</f>
        <v>#REF!</v>
      </c>
      <c r="H185" s="27" t="e">
        <f>#REF!</f>
        <v>#REF!</v>
      </c>
      <c r="I185" s="27" t="e">
        <f>#REF!</f>
        <v>#REF!</v>
      </c>
      <c r="J185" s="27" t="e">
        <f>#REF!</f>
        <v>#REF!</v>
      </c>
      <c r="K185" s="27" t="e">
        <f>#REF!</f>
        <v>#REF!</v>
      </c>
      <c r="L185" s="27" t="e">
        <f>#REF!</f>
        <v>#REF!</v>
      </c>
      <c r="M185" s="27" t="e">
        <f>#REF!</f>
        <v>#REF!</v>
      </c>
      <c r="N185" s="27" t="e">
        <f>#REF!</f>
        <v>#REF!</v>
      </c>
      <c r="O185" s="27" t="e">
        <f>#REF!</f>
        <v>#REF!</v>
      </c>
      <c r="P185" s="27" t="e">
        <f>#REF!</f>
        <v>#REF!</v>
      </c>
      <c r="Q185" s="27" t="e">
        <f>#REF!</f>
        <v>#REF!</v>
      </c>
      <c r="R185" s="27" t="e">
        <f>#REF!</f>
        <v>#REF!</v>
      </c>
      <c r="S185" s="27" t="e">
        <f>#REF!</f>
        <v>#REF!</v>
      </c>
      <c r="T185" s="27" t="e">
        <f>#REF!</f>
        <v>#REF!</v>
      </c>
      <c r="U185" s="27" t="e">
        <f>#REF!</f>
        <v>#REF!</v>
      </c>
      <c r="V185" s="47" t="e">
        <f>#REF!</f>
        <v>#REF!</v>
      </c>
      <c r="W185" s="44" t="e">
        <f aca="true" t="shared" si="2" ref="W185:W190">V185/E183*100</f>
        <v>#REF!</v>
      </c>
    </row>
    <row r="186" spans="1:23" ht="32.25" customHeight="1" outlineLevel="6" thickBot="1">
      <c r="A186" s="61" t="s">
        <v>55</v>
      </c>
      <c r="B186" s="62">
        <v>951</v>
      </c>
      <c r="C186" s="63"/>
      <c r="D186" s="63" t="s">
        <v>191</v>
      </c>
      <c r="E186" s="65">
        <v>0</v>
      </c>
      <c r="F186" s="124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 t="e">
        <f>#REF!</f>
        <v>#REF!</v>
      </c>
      <c r="P186" s="25" t="e">
        <f>#REF!</f>
        <v>#REF!</v>
      </c>
      <c r="Q186" s="25" t="e">
        <f>#REF!</f>
        <v>#REF!</v>
      </c>
      <c r="R186" s="25" t="e">
        <f>#REF!</f>
        <v>#REF!</v>
      </c>
      <c r="S186" s="25" t="e">
        <f>#REF!</f>
        <v>#REF!</v>
      </c>
      <c r="T186" s="25" t="e">
        <f>#REF!</f>
        <v>#REF!</v>
      </c>
      <c r="U186" s="25" t="e">
        <f>#REF!</f>
        <v>#REF!</v>
      </c>
      <c r="V186" s="49" t="e">
        <f>#REF!</f>
        <v>#REF!</v>
      </c>
      <c r="W186" s="44" t="e">
        <f t="shared" si="2"/>
        <v>#REF!</v>
      </c>
    </row>
    <row r="187" spans="1:23" ht="18.75" customHeight="1" outlineLevel="6" thickBot="1">
      <c r="A187" s="8" t="s">
        <v>56</v>
      </c>
      <c r="B187" s="15">
        <v>951</v>
      </c>
      <c r="C187" s="9"/>
      <c r="D187" s="9" t="s">
        <v>182</v>
      </c>
      <c r="E187" s="10">
        <f>E188</f>
        <v>169.11987</v>
      </c>
      <c r="F187" s="21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31"/>
      <c r="V187" s="48">
        <v>48.715</v>
      </c>
      <c r="W187" s="44" t="e">
        <f t="shared" si="2"/>
        <v>#DIV/0!</v>
      </c>
    </row>
    <row r="188" spans="1:23" ht="48.75" customHeight="1" outlineLevel="6" thickBot="1">
      <c r="A188" s="61" t="s">
        <v>57</v>
      </c>
      <c r="B188" s="62">
        <v>951</v>
      </c>
      <c r="C188" s="63"/>
      <c r="D188" s="63" t="s">
        <v>192</v>
      </c>
      <c r="E188" s="65">
        <v>169.11987</v>
      </c>
      <c r="F188" s="124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 t="e">
        <f>#REF!</f>
        <v>#REF!</v>
      </c>
      <c r="O188" s="25" t="e">
        <f>#REF!</f>
        <v>#REF!</v>
      </c>
      <c r="P188" s="25" t="e">
        <f>#REF!</f>
        <v>#REF!</v>
      </c>
      <c r="Q188" s="25" t="e">
        <f>#REF!</f>
        <v>#REF!</v>
      </c>
      <c r="R188" s="25" t="e">
        <f>#REF!</f>
        <v>#REF!</v>
      </c>
      <c r="S188" s="25" t="e">
        <f>#REF!</f>
        <v>#REF!</v>
      </c>
      <c r="T188" s="25" t="e">
        <f>#REF!</f>
        <v>#REF!</v>
      </c>
      <c r="U188" s="25" t="e">
        <f>#REF!</f>
        <v>#REF!</v>
      </c>
      <c r="V188" s="49" t="e">
        <f>#REF!</f>
        <v>#REF!</v>
      </c>
      <c r="W188" s="44" t="e">
        <f t="shared" si="2"/>
        <v>#REF!</v>
      </c>
    </row>
    <row r="189" spans="1:23" ht="18" customHeight="1" outlineLevel="6" thickBot="1">
      <c r="A189" s="67" t="s">
        <v>21</v>
      </c>
      <c r="B189" s="15">
        <v>951</v>
      </c>
      <c r="C189" s="9"/>
      <c r="D189" s="9" t="s">
        <v>182</v>
      </c>
      <c r="E189" s="10">
        <f>E190+E191</f>
        <v>21210</v>
      </c>
      <c r="F189" s="126" t="e">
        <f>#REF!</f>
        <v>#REF!</v>
      </c>
      <c r="G189" s="24" t="e">
        <f>#REF!</f>
        <v>#REF!</v>
      </c>
      <c r="H189" s="24" t="e">
        <f>#REF!</f>
        <v>#REF!</v>
      </c>
      <c r="I189" s="24" t="e">
        <f>#REF!</f>
        <v>#REF!</v>
      </c>
      <c r="J189" s="24" t="e">
        <f>#REF!</f>
        <v>#REF!</v>
      </c>
      <c r="K189" s="24" t="e">
        <f>#REF!</f>
        <v>#REF!</v>
      </c>
      <c r="L189" s="24" t="e">
        <f>#REF!</f>
        <v>#REF!</v>
      </c>
      <c r="M189" s="24" t="e">
        <f>#REF!</f>
        <v>#REF!</v>
      </c>
      <c r="N189" s="24" t="e">
        <f>#REF!</f>
        <v>#REF!</v>
      </c>
      <c r="O189" s="24" t="e">
        <f>#REF!</f>
        <v>#REF!</v>
      </c>
      <c r="P189" s="24" t="e">
        <f>#REF!</f>
        <v>#REF!</v>
      </c>
      <c r="Q189" s="24" t="e">
        <f>#REF!</f>
        <v>#REF!</v>
      </c>
      <c r="R189" s="24" t="e">
        <f>#REF!</f>
        <v>#REF!</v>
      </c>
      <c r="S189" s="24" t="e">
        <f>#REF!</f>
        <v>#REF!</v>
      </c>
      <c r="T189" s="24" t="e">
        <f>#REF!</f>
        <v>#REF!</v>
      </c>
      <c r="U189" s="24" t="e">
        <f>#REF!</f>
        <v>#REF!</v>
      </c>
      <c r="V189" s="52" t="e">
        <f>#REF!</f>
        <v>#REF!</v>
      </c>
      <c r="W189" s="44" t="e">
        <f t="shared" si="2"/>
        <v>#REF!</v>
      </c>
    </row>
    <row r="190" spans="1:23" ht="48" outlineLevel="6" thickBot="1">
      <c r="A190" s="61" t="s">
        <v>58</v>
      </c>
      <c r="B190" s="62">
        <v>951</v>
      </c>
      <c r="C190" s="63"/>
      <c r="D190" s="63" t="s">
        <v>193</v>
      </c>
      <c r="E190" s="65">
        <v>3151.866</v>
      </c>
      <c r="F190" s="125" t="e">
        <f>#REF!</f>
        <v>#REF!</v>
      </c>
      <c r="G190" s="27" t="e">
        <f>#REF!</f>
        <v>#REF!</v>
      </c>
      <c r="H190" s="27" t="e">
        <f>#REF!</f>
        <v>#REF!</v>
      </c>
      <c r="I190" s="27" t="e">
        <f>#REF!</f>
        <v>#REF!</v>
      </c>
      <c r="J190" s="27" t="e">
        <f>#REF!</f>
        <v>#REF!</v>
      </c>
      <c r="K190" s="27" t="e">
        <f>#REF!</f>
        <v>#REF!</v>
      </c>
      <c r="L190" s="27" t="e">
        <f>#REF!</f>
        <v>#REF!</v>
      </c>
      <c r="M190" s="27" t="e">
        <f>#REF!</f>
        <v>#REF!</v>
      </c>
      <c r="N190" s="27" t="e">
        <f>#REF!</f>
        <v>#REF!</v>
      </c>
      <c r="O190" s="27" t="e">
        <f>#REF!</f>
        <v>#REF!</v>
      </c>
      <c r="P190" s="27" t="e">
        <f>#REF!</f>
        <v>#REF!</v>
      </c>
      <c r="Q190" s="27" t="e">
        <f>#REF!</f>
        <v>#REF!</v>
      </c>
      <c r="R190" s="27" t="e">
        <f>#REF!</f>
        <v>#REF!</v>
      </c>
      <c r="S190" s="27" t="e">
        <f>#REF!</f>
        <v>#REF!</v>
      </c>
      <c r="T190" s="27" t="e">
        <f>#REF!</f>
        <v>#REF!</v>
      </c>
      <c r="U190" s="27" t="e">
        <f>#REF!</f>
        <v>#REF!</v>
      </c>
      <c r="V190" s="51" t="e">
        <f>#REF!</f>
        <v>#REF!</v>
      </c>
      <c r="W190" s="44" t="e">
        <f t="shared" si="2"/>
        <v>#REF!</v>
      </c>
    </row>
    <row r="191" spans="1:23" ht="48" outlineLevel="6" thickBot="1">
      <c r="A191" s="61" t="s">
        <v>239</v>
      </c>
      <c r="B191" s="62">
        <v>951</v>
      </c>
      <c r="C191" s="63"/>
      <c r="D191" s="63" t="s">
        <v>240</v>
      </c>
      <c r="E191" s="65">
        <v>18058.134</v>
      </c>
      <c r="F191" s="40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57"/>
      <c r="W191" s="44"/>
    </row>
    <row r="192" spans="1:23" ht="33.75" customHeight="1" outlineLevel="6" thickBot="1">
      <c r="A192" s="127" t="s">
        <v>19</v>
      </c>
      <c r="B192" s="128" t="s">
        <v>18</v>
      </c>
      <c r="C192" s="129"/>
      <c r="D192" s="128" t="s">
        <v>167</v>
      </c>
      <c r="E192" s="130">
        <f>E204+E195+E193+E202+E200+E198</f>
        <v>5390.866489999999</v>
      </c>
      <c r="F192" s="40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57"/>
      <c r="W192" s="44"/>
    </row>
    <row r="193" spans="1:23" ht="33.75" customHeight="1" outlineLevel="6" thickBot="1">
      <c r="A193" s="121" t="s">
        <v>102</v>
      </c>
      <c r="B193" s="134" t="s">
        <v>18</v>
      </c>
      <c r="C193" s="135"/>
      <c r="D193" s="134" t="s">
        <v>182</v>
      </c>
      <c r="E193" s="112">
        <f>E194</f>
        <v>144.80628</v>
      </c>
      <c r="F193" s="40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57"/>
      <c r="W193" s="44"/>
    </row>
    <row r="194" spans="1:23" ht="16.5" outlineLevel="6" thickBot="1">
      <c r="A194" s="61" t="s">
        <v>84</v>
      </c>
      <c r="B194" s="136" t="s">
        <v>18</v>
      </c>
      <c r="C194" s="137"/>
      <c r="D194" s="136" t="s">
        <v>171</v>
      </c>
      <c r="E194" s="111">
        <v>144.80628</v>
      </c>
      <c r="F194" s="122" t="e">
        <f>#REF!+#REF!</f>
        <v>#REF!</v>
      </c>
      <c r="G194" s="23" t="e">
        <f>#REF!+#REF!</f>
        <v>#REF!</v>
      </c>
      <c r="H194" s="23" t="e">
        <f>#REF!+#REF!</f>
        <v>#REF!</v>
      </c>
      <c r="I194" s="23" t="e">
        <f>#REF!+#REF!</f>
        <v>#REF!</v>
      </c>
      <c r="J194" s="23" t="e">
        <f>#REF!+#REF!</f>
        <v>#REF!</v>
      </c>
      <c r="K194" s="23" t="e">
        <f>#REF!+#REF!</f>
        <v>#REF!</v>
      </c>
      <c r="L194" s="23" t="e">
        <f>#REF!+#REF!</f>
        <v>#REF!</v>
      </c>
      <c r="M194" s="23" t="e">
        <f>#REF!+#REF!</f>
        <v>#REF!</v>
      </c>
      <c r="N194" s="23" t="e">
        <f>#REF!+#REF!</f>
        <v>#REF!</v>
      </c>
      <c r="O194" s="23" t="e">
        <f>#REF!+#REF!</f>
        <v>#REF!</v>
      </c>
      <c r="P194" s="23" t="e">
        <f>#REF!+#REF!</f>
        <v>#REF!</v>
      </c>
      <c r="Q194" s="23" t="e">
        <f>#REF!+#REF!</f>
        <v>#REF!</v>
      </c>
      <c r="R194" s="23" t="e">
        <f>#REF!+#REF!</f>
        <v>#REF!</v>
      </c>
      <c r="S194" s="23" t="e">
        <f>#REF!+#REF!</f>
        <v>#REF!</v>
      </c>
      <c r="T194" s="23" t="e">
        <f>#REF!+#REF!</f>
        <v>#REF!</v>
      </c>
      <c r="U194" s="23" t="e">
        <f>#REF!+#REF!</f>
        <v>#REF!</v>
      </c>
      <c r="V194" s="45" t="e">
        <f>#REF!+#REF!</f>
        <v>#REF!</v>
      </c>
      <c r="W194" s="44" t="e">
        <f>V194/E192*100</f>
        <v>#REF!</v>
      </c>
    </row>
    <row r="195" spans="1:23" ht="16.5" outlineLevel="6" thickBot="1">
      <c r="A195" s="121" t="s">
        <v>92</v>
      </c>
      <c r="B195" s="134" t="s">
        <v>18</v>
      </c>
      <c r="C195" s="135"/>
      <c r="D195" s="134" t="s">
        <v>182</v>
      </c>
      <c r="E195" s="112">
        <f>E197+E196</f>
        <v>946.194</v>
      </c>
      <c r="F195" s="106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8"/>
      <c r="W195" s="44"/>
    </row>
    <row r="196" spans="1:23" ht="16.5" outlineLevel="6" thickBot="1">
      <c r="A196" s="61" t="s">
        <v>227</v>
      </c>
      <c r="B196" s="136" t="s">
        <v>18</v>
      </c>
      <c r="C196" s="137"/>
      <c r="D196" s="136" t="s">
        <v>226</v>
      </c>
      <c r="E196" s="111">
        <v>0</v>
      </c>
      <c r="F196" s="106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8"/>
      <c r="W196" s="44"/>
    </row>
    <row r="197" spans="1:23" ht="16.5" outlineLevel="6" thickBot="1">
      <c r="A197" s="61" t="s">
        <v>84</v>
      </c>
      <c r="B197" s="136" t="s">
        <v>18</v>
      </c>
      <c r="C197" s="137"/>
      <c r="D197" s="136" t="s">
        <v>171</v>
      </c>
      <c r="E197" s="111">
        <v>946.194</v>
      </c>
      <c r="F197" s="106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8"/>
      <c r="W197" s="44"/>
    </row>
    <row r="198" spans="1:23" ht="16.5" outlineLevel="6" thickBot="1">
      <c r="A198" s="121" t="s">
        <v>228</v>
      </c>
      <c r="B198" s="134" t="s">
        <v>18</v>
      </c>
      <c r="C198" s="135"/>
      <c r="D198" s="134" t="s">
        <v>182</v>
      </c>
      <c r="E198" s="112">
        <f>E199</f>
        <v>0</v>
      </c>
      <c r="F198" s="106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8"/>
      <c r="W198" s="44"/>
    </row>
    <row r="199" spans="1:23" ht="16.5" outlineLevel="6" thickBot="1">
      <c r="A199" s="61" t="s">
        <v>84</v>
      </c>
      <c r="B199" s="136" t="s">
        <v>18</v>
      </c>
      <c r="C199" s="137"/>
      <c r="D199" s="136" t="s">
        <v>171</v>
      </c>
      <c r="E199" s="111">
        <v>0</v>
      </c>
      <c r="F199" s="106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8"/>
      <c r="W199" s="44"/>
    </row>
    <row r="200" spans="1:23" ht="16.5" outlineLevel="6" thickBot="1">
      <c r="A200" s="8" t="s">
        <v>11</v>
      </c>
      <c r="B200" s="134" t="s">
        <v>18</v>
      </c>
      <c r="C200" s="135"/>
      <c r="D200" s="134" t="s">
        <v>182</v>
      </c>
      <c r="E200" s="112">
        <f>E201</f>
        <v>93.86621</v>
      </c>
      <c r="F200" s="106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8"/>
      <c r="W200" s="44"/>
    </row>
    <row r="201" spans="1:23" ht="16.5" outlineLevel="6" thickBot="1">
      <c r="A201" s="61" t="s">
        <v>84</v>
      </c>
      <c r="B201" s="136" t="s">
        <v>18</v>
      </c>
      <c r="C201" s="137"/>
      <c r="D201" s="136" t="s">
        <v>171</v>
      </c>
      <c r="E201" s="111">
        <v>93.86621</v>
      </c>
      <c r="F201" s="106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8"/>
      <c r="W201" s="44"/>
    </row>
    <row r="202" spans="1:23" ht="16.5" outlineLevel="6" thickBot="1">
      <c r="A202" s="8" t="s">
        <v>202</v>
      </c>
      <c r="B202" s="15">
        <v>953</v>
      </c>
      <c r="C202" s="9"/>
      <c r="D202" s="9" t="s">
        <v>182</v>
      </c>
      <c r="E202" s="102">
        <f>E203</f>
        <v>0</v>
      </c>
      <c r="F202" s="106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8"/>
      <c r="W202" s="44"/>
    </row>
    <row r="203" spans="1:23" ht="32.25" outlineLevel="6" thickBot="1">
      <c r="A203" s="66" t="s">
        <v>203</v>
      </c>
      <c r="B203" s="62">
        <v>953</v>
      </c>
      <c r="C203" s="63"/>
      <c r="D203" s="63" t="s">
        <v>204</v>
      </c>
      <c r="E203" s="101">
        <v>0</v>
      </c>
      <c r="F203" s="106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8"/>
      <c r="W203" s="44"/>
    </row>
    <row r="204" spans="1:23" ht="16.5" outlineLevel="6" thickBot="1">
      <c r="A204" s="8" t="s">
        <v>14</v>
      </c>
      <c r="B204" s="15">
        <v>953</v>
      </c>
      <c r="C204" s="9"/>
      <c r="D204" s="9" t="s">
        <v>182</v>
      </c>
      <c r="E204" s="102">
        <f>E205</f>
        <v>4206</v>
      </c>
      <c r="F204" s="106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8"/>
      <c r="W204" s="44"/>
    </row>
    <row r="205" spans="1:23" ht="48" outlineLevel="6" thickBot="1">
      <c r="A205" s="66" t="s">
        <v>69</v>
      </c>
      <c r="B205" s="62">
        <v>953</v>
      </c>
      <c r="C205" s="63"/>
      <c r="D205" s="63" t="s">
        <v>194</v>
      </c>
      <c r="E205" s="101">
        <v>4206</v>
      </c>
      <c r="F205" s="106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8"/>
      <c r="W205" s="44"/>
    </row>
    <row r="206" spans="1:23" ht="19.5" outlineLevel="6" thickBot="1">
      <c r="A206" s="36" t="s">
        <v>3</v>
      </c>
      <c r="B206" s="36"/>
      <c r="C206" s="36"/>
      <c r="D206" s="36"/>
      <c r="E206" s="143">
        <f>E13+E134</f>
        <v>731408.9944500001</v>
      </c>
      <c r="F206" s="40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53"/>
      <c r="W206" s="44"/>
    </row>
    <row r="207" spans="1:23" ht="49.5" customHeight="1" outlineLevel="6">
      <c r="A207" s="1"/>
      <c r="B207" s="18"/>
      <c r="C207" s="1"/>
      <c r="D207" s="1"/>
      <c r="E207" s="1"/>
      <c r="F207" s="40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53"/>
      <c r="W207" s="44"/>
    </row>
    <row r="208" spans="1:23" ht="18.75">
      <c r="A208" s="3"/>
      <c r="B208" s="3"/>
      <c r="C208" s="3"/>
      <c r="D208" s="3"/>
      <c r="E208" s="3"/>
      <c r="F208" s="28" t="e">
        <f>#REF!+#REF!+F194+F137</f>
        <v>#REF!</v>
      </c>
      <c r="G208" s="28" t="e">
        <f>#REF!+#REF!+G194+G137</f>
        <v>#REF!</v>
      </c>
      <c r="H208" s="28" t="e">
        <f>#REF!+#REF!+H194+H137</f>
        <v>#REF!</v>
      </c>
      <c r="I208" s="28" t="e">
        <f>#REF!+#REF!+I194+I137</f>
        <v>#REF!</v>
      </c>
      <c r="J208" s="28" t="e">
        <f>#REF!+#REF!+J194+J137</f>
        <v>#REF!</v>
      </c>
      <c r="K208" s="28" t="e">
        <f>#REF!+#REF!+K194+K137</f>
        <v>#REF!</v>
      </c>
      <c r="L208" s="28" t="e">
        <f>#REF!+#REF!+L194+L137</f>
        <v>#REF!</v>
      </c>
      <c r="M208" s="28" t="e">
        <f>#REF!+#REF!+M194+M137</f>
        <v>#REF!</v>
      </c>
      <c r="N208" s="28" t="e">
        <f>#REF!+#REF!+N194+N137</f>
        <v>#REF!</v>
      </c>
      <c r="O208" s="28" t="e">
        <f>#REF!+#REF!+O194+O137</f>
        <v>#REF!</v>
      </c>
      <c r="P208" s="28" t="e">
        <f>#REF!+#REF!+P194+P137</f>
        <v>#REF!</v>
      </c>
      <c r="Q208" s="28" t="e">
        <f>#REF!+#REF!+Q194+Q137</f>
        <v>#REF!</v>
      </c>
      <c r="R208" s="28" t="e">
        <f>#REF!+#REF!+R194+R137</f>
        <v>#REF!</v>
      </c>
      <c r="S208" s="28" t="e">
        <f>#REF!+#REF!+S194+S137</f>
        <v>#REF!</v>
      </c>
      <c r="T208" s="28" t="e">
        <f>#REF!+#REF!+T194+T137</f>
        <v>#REF!</v>
      </c>
      <c r="U208" s="28" t="e">
        <f>#REF!+#REF!+U194+U137</f>
        <v>#REF!</v>
      </c>
      <c r="V208" s="54" t="e">
        <f>#REF!+#REF!+V194+V137</f>
        <v>#REF!</v>
      </c>
      <c r="W208" s="41" t="e">
        <f>V208/E206*100</f>
        <v>#REF!</v>
      </c>
    </row>
    <row r="209" spans="6:21" ht="15.7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6:21" ht="15.7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</sheetData>
  <sheetProtection/>
  <autoFilter ref="A12:E206"/>
  <mergeCells count="8">
    <mergeCell ref="A10:T10"/>
    <mergeCell ref="B5:U5"/>
    <mergeCell ref="B6:U6"/>
    <mergeCell ref="A9:T9"/>
    <mergeCell ref="B7:T7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2018-11-28T21:48:17Z</dcterms:modified>
  <cp:category/>
  <cp:version/>
  <cp:contentType/>
  <cp:contentStatus/>
</cp:coreProperties>
</file>